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55" windowHeight="12345" tabRatio="762"/>
  </bookViews>
  <sheets>
    <sheet name=" Limiti Upravni odjeli" sheetId="6" r:id="rId1"/>
    <sheet name="Osnovne škole " sheetId="10" r:id="rId2"/>
    <sheet name="Srednje škole" sheetId="11" r:id="rId3"/>
    <sheet name="Zdravstvo" sheetId="12" r:id="rId4"/>
    <sheet name="Narodni muzej" sheetId="13" r:id="rId5"/>
    <sheet name="Kazalište lutaka" sheetId="14" r:id="rId6"/>
    <sheet name="Natura Jadera" sheetId="15" r:id="rId7"/>
    <sheet name="Zavod za prost.uređenje" sheetId="16" r:id="rId8"/>
    <sheet name="Inovacija" sheetId="17" r:id="rId9"/>
    <sheet name="AGGRA" sheetId="18" r:id="rId10"/>
    <sheet name="Zadra nova" sheetId="19" r:id="rId11"/>
  </sheets>
  <calcPr calcId="152511"/>
</workbook>
</file>

<file path=xl/calcChain.xml><?xml version="1.0" encoding="utf-8"?>
<calcChain xmlns="http://schemas.openxmlformats.org/spreadsheetml/2006/main">
  <c r="I6" i="17" l="1"/>
  <c r="I5" i="17"/>
  <c r="L5" i="17"/>
  <c r="O5" i="17"/>
  <c r="L35" i="6" l="1"/>
  <c r="I35" i="6"/>
  <c r="I6" i="19"/>
  <c r="L28" i="6" l="1"/>
  <c r="I28" i="6"/>
  <c r="O5" i="18"/>
  <c r="L5" i="18"/>
  <c r="I5" i="18"/>
  <c r="L25" i="6" l="1"/>
  <c r="I25" i="6"/>
  <c r="L21" i="6"/>
  <c r="I21" i="6"/>
  <c r="L15" i="6"/>
  <c r="I5" i="15"/>
  <c r="R22" i="12" l="1"/>
  <c r="M22" i="12"/>
  <c r="I22" i="12"/>
  <c r="R21" i="12"/>
  <c r="M21" i="12"/>
  <c r="I21" i="12"/>
  <c r="R20" i="12"/>
  <c r="M20" i="12"/>
  <c r="I20" i="12"/>
  <c r="R19" i="12"/>
  <c r="M19" i="12"/>
  <c r="I19" i="12"/>
  <c r="R18" i="12"/>
  <c r="M18" i="12"/>
  <c r="I18" i="12"/>
  <c r="R17" i="12"/>
  <c r="M17" i="12"/>
  <c r="I17" i="12"/>
  <c r="R16" i="12"/>
  <c r="M16" i="12"/>
  <c r="I16" i="12"/>
  <c r="R15" i="12"/>
  <c r="M15" i="12"/>
  <c r="I15" i="12"/>
  <c r="R14" i="12"/>
  <c r="M14" i="12"/>
  <c r="I14" i="12"/>
  <c r="R13" i="12"/>
  <c r="M13" i="12"/>
  <c r="I13" i="12"/>
  <c r="R12" i="12"/>
  <c r="M12" i="12"/>
  <c r="I12" i="12"/>
  <c r="R11" i="12"/>
  <c r="M11" i="12"/>
  <c r="I11" i="12"/>
  <c r="R10" i="12"/>
  <c r="M10" i="12"/>
  <c r="I10" i="12"/>
  <c r="R9" i="12"/>
  <c r="M9" i="12"/>
  <c r="I9" i="12"/>
  <c r="R8" i="12"/>
  <c r="M8" i="12"/>
  <c r="I8" i="12"/>
  <c r="R7" i="12"/>
  <c r="M7" i="12"/>
  <c r="I7" i="12"/>
  <c r="R6" i="12"/>
  <c r="M6" i="12"/>
  <c r="I6" i="12"/>
  <c r="R5" i="12"/>
  <c r="M5" i="12"/>
  <c r="I5" i="12"/>
  <c r="G57" i="11"/>
  <c r="R50" i="11"/>
  <c r="M50" i="11"/>
  <c r="I50" i="11"/>
  <c r="R49" i="11"/>
  <c r="M49" i="11"/>
  <c r="I49" i="11"/>
  <c r="R48" i="11"/>
  <c r="M48" i="11"/>
  <c r="I48" i="11"/>
  <c r="R47" i="11"/>
  <c r="M47" i="11"/>
  <c r="I47" i="11"/>
  <c r="R46" i="11"/>
  <c r="M46" i="11"/>
  <c r="I46" i="11"/>
  <c r="R45" i="11"/>
  <c r="M45" i="11"/>
  <c r="I45" i="11"/>
  <c r="R44" i="11"/>
  <c r="M44" i="11"/>
  <c r="I44" i="11"/>
  <c r="R43" i="11"/>
  <c r="M43" i="11"/>
  <c r="I43" i="11"/>
  <c r="R42" i="11"/>
  <c r="M42" i="11"/>
  <c r="I42" i="11"/>
  <c r="R41" i="11"/>
  <c r="M41" i="11"/>
  <c r="I41" i="11"/>
  <c r="R40" i="11"/>
  <c r="M40" i="11"/>
  <c r="I40" i="11"/>
  <c r="R39" i="11"/>
  <c r="M39" i="11"/>
  <c r="I39" i="11"/>
  <c r="R38" i="11"/>
  <c r="M38" i="11"/>
  <c r="I38" i="11"/>
  <c r="R37" i="11"/>
  <c r="M37" i="11"/>
  <c r="I37" i="11"/>
  <c r="R36" i="11"/>
  <c r="M36" i="11"/>
  <c r="I36" i="11"/>
  <c r="R35" i="11"/>
  <c r="M35" i="11"/>
  <c r="I35" i="11"/>
  <c r="R34" i="11"/>
  <c r="M34" i="11"/>
  <c r="I34" i="11"/>
  <c r="R33" i="11"/>
  <c r="M33" i="11"/>
  <c r="I33" i="11"/>
  <c r="R32" i="11"/>
  <c r="M32" i="11"/>
  <c r="I32" i="11"/>
  <c r="R31" i="11"/>
  <c r="M31" i="11"/>
  <c r="I31" i="11"/>
  <c r="R30" i="11"/>
  <c r="M30" i="11"/>
  <c r="I30" i="11"/>
  <c r="R29" i="11"/>
  <c r="M29" i="11"/>
  <c r="I29" i="11"/>
  <c r="R28" i="11"/>
  <c r="M28" i="11"/>
  <c r="I28" i="11"/>
  <c r="R27" i="11"/>
  <c r="M27" i="11"/>
  <c r="I27" i="11"/>
  <c r="R26" i="11"/>
  <c r="M26" i="11"/>
  <c r="I26" i="11"/>
  <c r="R25" i="11"/>
  <c r="M25" i="11"/>
  <c r="I25" i="11"/>
  <c r="R24" i="11"/>
  <c r="M24" i="11"/>
  <c r="I24" i="11"/>
  <c r="R23" i="11"/>
  <c r="M23" i="11"/>
  <c r="I23" i="11"/>
  <c r="R22" i="11"/>
  <c r="M22" i="11"/>
  <c r="I22" i="11"/>
  <c r="R21" i="11"/>
  <c r="M21" i="11"/>
  <c r="I21" i="11"/>
  <c r="R20" i="11"/>
  <c r="M20" i="11"/>
  <c r="I20" i="11"/>
  <c r="R19" i="11"/>
  <c r="M19" i="11"/>
  <c r="I19" i="11"/>
  <c r="R18" i="11"/>
  <c r="M18" i="11"/>
  <c r="I18" i="11"/>
  <c r="R17" i="11"/>
  <c r="M17" i="11"/>
  <c r="I17" i="11"/>
  <c r="R16" i="11"/>
  <c r="M16" i="11"/>
  <c r="I16" i="11"/>
  <c r="R15" i="11"/>
  <c r="M15" i="11"/>
  <c r="I15" i="11"/>
  <c r="R14" i="11"/>
  <c r="M14" i="11"/>
  <c r="I14" i="11"/>
  <c r="R13" i="11"/>
  <c r="M13" i="11"/>
  <c r="I13" i="11"/>
  <c r="R12" i="11"/>
  <c r="M12" i="11"/>
  <c r="I12" i="11"/>
  <c r="R11" i="11"/>
  <c r="M11" i="11"/>
  <c r="I11" i="11"/>
  <c r="R10" i="11"/>
  <c r="M10" i="11"/>
  <c r="I10" i="11"/>
  <c r="R9" i="11"/>
  <c r="M9" i="11"/>
  <c r="I9" i="11"/>
  <c r="R8" i="11"/>
  <c r="M8" i="11"/>
  <c r="I8" i="11"/>
  <c r="R7" i="11"/>
  <c r="M7" i="11"/>
  <c r="I7" i="11"/>
  <c r="R6" i="11"/>
  <c r="M6" i="11"/>
  <c r="I6" i="11"/>
  <c r="R5" i="11"/>
  <c r="M5" i="11"/>
  <c r="I5" i="11"/>
  <c r="K69" i="10"/>
  <c r="G69" i="10"/>
  <c r="N68" i="10"/>
  <c r="R62" i="10"/>
  <c r="M62" i="10"/>
  <c r="I62" i="10"/>
  <c r="R61" i="10"/>
  <c r="M61" i="10"/>
  <c r="I61" i="10"/>
  <c r="R60" i="10"/>
  <c r="M60" i="10"/>
  <c r="I60" i="10"/>
  <c r="R59" i="10"/>
  <c r="M59" i="10"/>
  <c r="I59" i="10"/>
  <c r="R58" i="10"/>
  <c r="M58" i="10"/>
  <c r="I58" i="10"/>
  <c r="R57" i="10"/>
  <c r="M57" i="10"/>
  <c r="I57" i="10"/>
  <c r="R56" i="10"/>
  <c r="M56" i="10"/>
  <c r="I56" i="10"/>
  <c r="R55" i="10"/>
  <c r="M55" i="10"/>
  <c r="I55" i="10"/>
  <c r="R54" i="10"/>
  <c r="M54" i="10"/>
  <c r="I54" i="10"/>
  <c r="R53" i="10"/>
  <c r="M53" i="10"/>
  <c r="I53" i="10"/>
  <c r="R52" i="10"/>
  <c r="M52" i="10"/>
  <c r="I52" i="10"/>
  <c r="R51" i="10"/>
  <c r="M51" i="10"/>
  <c r="I51" i="10"/>
  <c r="R50" i="10"/>
  <c r="M50" i="10"/>
  <c r="I50" i="10"/>
  <c r="R49" i="10"/>
  <c r="M49" i="10"/>
  <c r="I49" i="10"/>
  <c r="R48" i="10"/>
  <c r="M48" i="10"/>
  <c r="I48" i="10"/>
  <c r="R47" i="10"/>
  <c r="M47" i="10"/>
  <c r="I47" i="10"/>
  <c r="R46" i="10"/>
  <c r="M46" i="10"/>
  <c r="I46" i="10"/>
  <c r="R45" i="10"/>
  <c r="M45" i="10"/>
  <c r="I45" i="10"/>
  <c r="R44" i="10"/>
  <c r="M44" i="10"/>
  <c r="I44" i="10"/>
  <c r="R43" i="10"/>
  <c r="M43" i="10"/>
  <c r="I43" i="10"/>
  <c r="R42" i="10"/>
  <c r="M42" i="10"/>
  <c r="I42" i="10"/>
  <c r="R41" i="10"/>
  <c r="M41" i="10"/>
  <c r="I41" i="10"/>
  <c r="R40" i="10"/>
  <c r="M40" i="10"/>
  <c r="I40" i="10"/>
  <c r="R39" i="10"/>
  <c r="M39" i="10"/>
  <c r="I39" i="10"/>
  <c r="R38" i="10"/>
  <c r="M38" i="10"/>
  <c r="I38" i="10"/>
  <c r="R37" i="10"/>
  <c r="M37" i="10"/>
  <c r="I37" i="10"/>
  <c r="R36" i="10"/>
  <c r="M36" i="10"/>
  <c r="I36" i="10"/>
  <c r="R35" i="10"/>
  <c r="M35" i="10"/>
  <c r="I35" i="10"/>
  <c r="R34" i="10"/>
  <c r="M34" i="10"/>
  <c r="I34" i="10"/>
  <c r="R33" i="10"/>
  <c r="M33" i="10"/>
  <c r="I33" i="10"/>
  <c r="R32" i="10"/>
  <c r="M32" i="10"/>
  <c r="I32" i="10"/>
  <c r="R31" i="10"/>
  <c r="M31" i="10"/>
  <c r="I31" i="10"/>
  <c r="R30" i="10"/>
  <c r="M30" i="10"/>
  <c r="I30" i="10"/>
  <c r="R29" i="10"/>
  <c r="M29" i="10"/>
  <c r="I29" i="10"/>
  <c r="R28" i="10"/>
  <c r="M28" i="10"/>
  <c r="I28" i="10"/>
  <c r="R27" i="10"/>
  <c r="M27" i="10"/>
  <c r="I27" i="10"/>
  <c r="R26" i="10"/>
  <c r="M26" i="10"/>
  <c r="I26" i="10"/>
  <c r="R25" i="10"/>
  <c r="M25" i="10"/>
  <c r="I25" i="10"/>
  <c r="R24" i="10"/>
  <c r="M24" i="10"/>
  <c r="I24" i="10"/>
  <c r="R23" i="10"/>
  <c r="M23" i="10"/>
  <c r="I23" i="10"/>
  <c r="R22" i="10"/>
  <c r="M22" i="10"/>
  <c r="I22" i="10"/>
  <c r="R21" i="10"/>
  <c r="M21" i="10"/>
  <c r="I21" i="10"/>
  <c r="R20" i="10"/>
  <c r="M20" i="10"/>
  <c r="I20" i="10"/>
  <c r="R19" i="10"/>
  <c r="M19" i="10"/>
  <c r="I19" i="10"/>
  <c r="R18" i="10"/>
  <c r="M18" i="10"/>
  <c r="I18" i="10"/>
  <c r="R17" i="10"/>
  <c r="M17" i="10"/>
  <c r="I17" i="10"/>
  <c r="R16" i="10"/>
  <c r="M16" i="10"/>
  <c r="I16" i="10"/>
  <c r="R15" i="10"/>
  <c r="M15" i="10"/>
  <c r="I15" i="10"/>
  <c r="R14" i="10"/>
  <c r="M14" i="10"/>
  <c r="I14" i="10"/>
  <c r="R13" i="10"/>
  <c r="M13" i="10"/>
  <c r="I13" i="10"/>
  <c r="R12" i="10"/>
  <c r="M12" i="10"/>
  <c r="I12" i="10"/>
  <c r="R11" i="10"/>
  <c r="M11" i="10"/>
  <c r="I11" i="10"/>
  <c r="R10" i="10"/>
  <c r="M10" i="10"/>
  <c r="I10" i="10"/>
  <c r="R9" i="10"/>
  <c r="M9" i="10"/>
  <c r="I9" i="10"/>
  <c r="R8" i="10"/>
  <c r="M8" i="10"/>
  <c r="I8" i="10"/>
  <c r="R7" i="10"/>
  <c r="M7" i="10"/>
  <c r="I7" i="10"/>
  <c r="R6" i="10"/>
  <c r="M6" i="10"/>
  <c r="I6" i="10"/>
  <c r="R5" i="10"/>
  <c r="M5" i="10"/>
  <c r="I5" i="10"/>
  <c r="O5" i="14" l="1"/>
  <c r="L5" i="14"/>
  <c r="I5" i="14"/>
  <c r="O5" i="13"/>
  <c r="L5" i="13"/>
  <c r="I5" i="13"/>
  <c r="L31" i="6"/>
  <c r="I31" i="6"/>
  <c r="F31" i="6"/>
  <c r="O5" i="19" l="1"/>
  <c r="L5" i="19"/>
  <c r="I5" i="19"/>
  <c r="O5" i="16"/>
  <c r="L5" i="16"/>
  <c r="I5" i="16"/>
  <c r="L5" i="15"/>
  <c r="O5" i="15"/>
  <c r="E35" i="6" l="1"/>
  <c r="E31" i="6"/>
  <c r="E28" i="6"/>
  <c r="E25" i="6"/>
  <c r="E21" i="6"/>
  <c r="E15" i="6"/>
  <c r="D39" i="6"/>
  <c r="D35" i="6"/>
  <c r="D31" i="6"/>
  <c r="D28" i="6"/>
  <c r="D25" i="6"/>
  <c r="D21" i="6"/>
  <c r="D15" i="6"/>
  <c r="D38" i="6" l="1"/>
  <c r="D40" i="6" s="1"/>
  <c r="M39" i="6"/>
  <c r="L39" i="6"/>
  <c r="J39" i="6"/>
  <c r="I39" i="6"/>
  <c r="G39" i="6"/>
  <c r="F39" i="6"/>
  <c r="E39" i="6"/>
  <c r="E38" i="6"/>
  <c r="C39" i="6"/>
  <c r="E40" i="6" l="1"/>
  <c r="M35" i="6" l="1"/>
  <c r="N35" i="6" s="1"/>
  <c r="K35" i="6"/>
  <c r="G35" i="6"/>
  <c r="F35" i="6"/>
  <c r="M31" i="6"/>
  <c r="N31" i="6" s="1"/>
  <c r="J31" i="6"/>
  <c r="K31" i="6" s="1"/>
  <c r="G31" i="6"/>
  <c r="H31" i="6" s="1"/>
  <c r="M28" i="6"/>
  <c r="L38" i="6"/>
  <c r="L40" i="6" s="1"/>
  <c r="J28" i="6"/>
  <c r="K28" i="6" s="1"/>
  <c r="G28" i="6"/>
  <c r="F28" i="6"/>
  <c r="M25" i="6"/>
  <c r="J25" i="6"/>
  <c r="G25" i="6"/>
  <c r="F25" i="6"/>
  <c r="M21" i="6"/>
  <c r="N21" i="6" s="1"/>
  <c r="J21" i="6"/>
  <c r="K21" i="6"/>
  <c r="G21" i="6"/>
  <c r="F21" i="6"/>
  <c r="M15" i="6"/>
  <c r="N15" i="6"/>
  <c r="J15" i="6"/>
  <c r="I15" i="6"/>
  <c r="G15" i="6"/>
  <c r="F15" i="6"/>
  <c r="H15" i="6" s="1"/>
  <c r="N6" i="6"/>
  <c r="N36" i="6"/>
  <c r="N34" i="6"/>
  <c r="N33" i="6"/>
  <c r="N32" i="6"/>
  <c r="N30" i="6"/>
  <c r="N29" i="6"/>
  <c r="N27" i="6"/>
  <c r="N26" i="6"/>
  <c r="N24" i="6"/>
  <c r="N23" i="6"/>
  <c r="N22" i="6"/>
  <c r="N20" i="6"/>
  <c r="N19" i="6"/>
  <c r="N18" i="6"/>
  <c r="N17" i="6"/>
  <c r="N16" i="6"/>
  <c r="N14" i="6"/>
  <c r="N13" i="6"/>
  <c r="N12" i="6"/>
  <c r="N11" i="6"/>
  <c r="N10" i="6"/>
  <c r="N9" i="6"/>
  <c r="N8" i="6"/>
  <c r="N7" i="6"/>
  <c r="K36" i="6"/>
  <c r="K34" i="6"/>
  <c r="K33" i="6"/>
  <c r="K32" i="6"/>
  <c r="K30" i="6"/>
  <c r="K29" i="6"/>
  <c r="K26" i="6"/>
  <c r="K24" i="6"/>
  <c r="K23" i="6"/>
  <c r="K22" i="6"/>
  <c r="K20" i="6"/>
  <c r="K19" i="6"/>
  <c r="K18" i="6"/>
  <c r="K17" i="6"/>
  <c r="K16" i="6"/>
  <c r="K14" i="6"/>
  <c r="K13" i="6"/>
  <c r="K12" i="6"/>
  <c r="K11" i="6"/>
  <c r="K10" i="6"/>
  <c r="K9" i="6"/>
  <c r="K8" i="6"/>
  <c r="K7" i="6"/>
  <c r="K6" i="6"/>
  <c r="K27" i="6"/>
  <c r="H36" i="6"/>
  <c r="H34" i="6"/>
  <c r="H33" i="6"/>
  <c r="H32" i="6"/>
  <c r="H30" i="6"/>
  <c r="H29" i="6"/>
  <c r="H26" i="6"/>
  <c r="H24" i="6"/>
  <c r="H23" i="6"/>
  <c r="H22" i="6"/>
  <c r="H20" i="6"/>
  <c r="H19" i="6"/>
  <c r="H18" i="6"/>
  <c r="H17" i="6"/>
  <c r="H16" i="6"/>
  <c r="H14" i="6"/>
  <c r="H13" i="6"/>
  <c r="H12" i="6"/>
  <c r="H11" i="6"/>
  <c r="H10" i="6"/>
  <c r="H9" i="6"/>
  <c r="H8" i="6"/>
  <c r="H7" i="6"/>
  <c r="H6" i="6"/>
  <c r="H27" i="6"/>
  <c r="K15" i="6" l="1"/>
  <c r="H21" i="6"/>
  <c r="N39" i="6"/>
  <c r="H35" i="6"/>
  <c r="G38" i="6"/>
  <c r="G40" i="6" s="1"/>
  <c r="J38" i="6"/>
  <c r="J40" i="6" s="1"/>
  <c r="M38" i="6"/>
  <c r="M40" i="6" s="1"/>
  <c r="N28" i="6"/>
  <c r="N25" i="6"/>
  <c r="I38" i="6"/>
  <c r="I40" i="6" s="1"/>
  <c r="K25" i="6"/>
  <c r="K38" i="6" s="1"/>
  <c r="K39" i="6"/>
  <c r="F38" i="6"/>
  <c r="F40" i="6" s="1"/>
  <c r="H25" i="6"/>
  <c r="H39" i="6"/>
  <c r="H28" i="6"/>
  <c r="K40" i="6" l="1"/>
  <c r="H38" i="6"/>
  <c r="H40" i="6" s="1"/>
  <c r="N38" i="6"/>
  <c r="N40" i="6" s="1"/>
  <c r="C35" i="6"/>
  <c r="C31" i="6" l="1"/>
  <c r="C28" i="6"/>
  <c r="C25" i="6"/>
  <c r="C21" i="6"/>
  <c r="C15" i="6"/>
  <c r="C38" i="6" l="1"/>
  <c r="C40" i="6" s="1"/>
</calcChain>
</file>

<file path=xl/sharedStrings.xml><?xml version="1.0" encoding="utf-8"?>
<sst xmlns="http://schemas.openxmlformats.org/spreadsheetml/2006/main" count="426" uniqueCount="188">
  <si>
    <t>R.B.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</si>
  <si>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</si>
  <si>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</si>
  <si>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</si>
  <si>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</si>
  <si>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</si>
  <si>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</si>
  <si>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</si>
  <si>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</si>
  <si>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</si>
  <si>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</si>
  <si>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</si>
  <si>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</si>
  <si>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</si>
  <si>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</si>
  <si>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</si>
  <si>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</si>
  <si>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</si>
  <si>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</si>
  <si>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</si>
  <si>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Ured župana</t>
  </si>
  <si>
    <t>UO za društvene djelatnosti</t>
  </si>
  <si>
    <t>Narodni muzej</t>
  </si>
  <si>
    <t>Kazalište lutaka</t>
  </si>
  <si>
    <t>UO za prostorno uređenje</t>
  </si>
  <si>
    <t>Natura Jadera</t>
  </si>
  <si>
    <t>Zavod za prostorno uređenje</t>
  </si>
  <si>
    <t>UO za gospodarstvo</t>
  </si>
  <si>
    <t>UO za poljoprivredu</t>
  </si>
  <si>
    <t>UO za more i turizam</t>
  </si>
  <si>
    <t>UO za razvoj i europske procese</t>
  </si>
  <si>
    <t>Razdjel/Glava</t>
  </si>
  <si>
    <t>Naziv</t>
  </si>
  <si>
    <t>Indeks 17/16</t>
  </si>
  <si>
    <t>Indeks 18/17</t>
  </si>
  <si>
    <t>O10</t>
  </si>
  <si>
    <t>O20</t>
  </si>
  <si>
    <t>UO za proračun i financije</t>
  </si>
  <si>
    <t>O30</t>
  </si>
  <si>
    <t>O30-01</t>
  </si>
  <si>
    <t>030-02</t>
  </si>
  <si>
    <t>030-03</t>
  </si>
  <si>
    <t>030-04</t>
  </si>
  <si>
    <t>030-05</t>
  </si>
  <si>
    <t>040-01</t>
  </si>
  <si>
    <t>040-02</t>
  </si>
  <si>
    <t>040-03</t>
  </si>
  <si>
    <t>UO za zdravstvo i soc.skrb</t>
  </si>
  <si>
    <t>O40</t>
  </si>
  <si>
    <t>050-01</t>
  </si>
  <si>
    <t>050-02</t>
  </si>
  <si>
    <t>050-03</t>
  </si>
  <si>
    <t>O50</t>
  </si>
  <si>
    <t>060-01</t>
  </si>
  <si>
    <t>060-02</t>
  </si>
  <si>
    <t>O60</t>
  </si>
  <si>
    <t>Ustanova INOVACIJA</t>
  </si>
  <si>
    <t>070-01</t>
  </si>
  <si>
    <t>070-02</t>
  </si>
  <si>
    <t>O70</t>
  </si>
  <si>
    <t>Agencija za ruralni razvoj</t>
  </si>
  <si>
    <t>O80</t>
  </si>
  <si>
    <t>090-01</t>
  </si>
  <si>
    <t>090-02</t>
  </si>
  <si>
    <t>O90</t>
  </si>
  <si>
    <t>Agencija za razvoj -Zadra Nova</t>
  </si>
  <si>
    <t>UO za pravne i zajedničke poslove</t>
  </si>
  <si>
    <t>Izvor</t>
  </si>
  <si>
    <t>Osnovna škola Benkovac</t>
  </si>
  <si>
    <t>Osnovna škola Radića Bibinje</t>
  </si>
  <si>
    <t>Osnovna škola Biograd na moru</t>
  </si>
  <si>
    <t>Osnovna škola Galovac</t>
  </si>
  <si>
    <t>OŠ Nikole Tesle Gračac</t>
  </si>
  <si>
    <t>OŠ Petar Zoranić Jasenice</t>
  </si>
  <si>
    <t xml:space="preserve">OŠ I.G.Kovačića Lišane Ostrovičke </t>
  </si>
  <si>
    <t>OŠ Vladimir Nazor Neviđane</t>
  </si>
  <si>
    <t>OŠ Petra Zoranića Nin</t>
  </si>
  <si>
    <t>Osnovna škola Novigrad</t>
  </si>
  <si>
    <t>Osnovna škola Obrovac</t>
  </si>
  <si>
    <t>OŠ Jurja Dalmatinca Pag</t>
  </si>
  <si>
    <t>Osnovna škola Pakoštane</t>
  </si>
  <si>
    <t>Osnovna škola Franka Lisice Polača</t>
  </si>
  <si>
    <t>Osnovna škola Poličnik</t>
  </si>
  <si>
    <t>OŠ Braće Ribar Posedarje</t>
  </si>
  <si>
    <t>OŠ Valentin Klarin Preko</t>
  </si>
  <si>
    <t>Osnovna škola Pridraga</t>
  </si>
  <si>
    <t>Osnovna škola Privlaka</t>
  </si>
  <si>
    <t>20.</t>
  </si>
  <si>
    <t>OŠ Jurja Barakovića Ražanac</t>
  </si>
  <si>
    <t>21.</t>
  </si>
  <si>
    <t>OŠ Petra Lorinija Sali</t>
  </si>
  <si>
    <t>22.</t>
  </si>
  <si>
    <t>OŠ Petra Zoranića Stankovci</t>
  </si>
  <si>
    <t>23.</t>
  </si>
  <si>
    <t>Osnovna škola Starigrad</t>
  </si>
  <si>
    <t>24.</t>
  </si>
  <si>
    <t>Osnovna škola Sukošan</t>
  </si>
  <si>
    <t>25.</t>
  </si>
  <si>
    <t>Osnovna škola Sv. Filip i Jakov</t>
  </si>
  <si>
    <t>26.</t>
  </si>
  <si>
    <t>OŠ Vladimira Nazora Škabrnja</t>
  </si>
  <si>
    <t>27.</t>
  </si>
  <si>
    <t>Osnovna škola Zemunik</t>
  </si>
  <si>
    <t>SŠ kneza Branimira Benkovac</t>
  </si>
  <si>
    <t>SŠ Biograd</t>
  </si>
  <si>
    <t>Glazbena škola Blagoja Berse</t>
  </si>
  <si>
    <t>Ekonomsko-birotehnička i trgovačka škola</t>
  </si>
  <si>
    <t>Gimnazija Franje Petrića</t>
  </si>
  <si>
    <t>Obrtnička škola Gojka Matuline</t>
  </si>
  <si>
    <t>Hotelijersko-turistička i ugostiteljska škola</t>
  </si>
  <si>
    <t>Gimnazija Jurja Barakovića</t>
  </si>
  <si>
    <t>Prirodoslovno-grafička škola</t>
  </si>
  <si>
    <t>Medicinska škola Ante Kuzmanića</t>
  </si>
  <si>
    <t>Klasična gimnazija Ivana Pavla II.</t>
  </si>
  <si>
    <t>Srednja škola Obrovac</t>
  </si>
  <si>
    <t>Srednja škola Bartula Kašića Pag</t>
  </si>
  <si>
    <t>Pomorska škola</t>
  </si>
  <si>
    <t>Tehnička škola</t>
  </si>
  <si>
    <t xml:space="preserve">Škola za tekstil, dizajn i primjenjenu  </t>
  </si>
  <si>
    <t>umjetnost</t>
  </si>
  <si>
    <t>Gimnazija Vladimira Nazora</t>
  </si>
  <si>
    <t>Strukovna škola Vice Vlatkovića</t>
  </si>
  <si>
    <t>Srednja škola Gračac</t>
  </si>
  <si>
    <t>Specijalna bolnica za ortopediju Biograd na moru</t>
  </si>
  <si>
    <t>Psihijatrijska bolnica Ugljan</t>
  </si>
  <si>
    <t>Dom zdravlja Zadarske županije</t>
  </si>
  <si>
    <t>Zavod za javno zdravstvo</t>
  </si>
  <si>
    <t>Zavod za hitnu medicinu Zadarske županije</t>
  </si>
  <si>
    <t>Dom za starije i nemoćne Zadar</t>
  </si>
  <si>
    <t>Osnovnoškolsko obrazovanje - 11</t>
  </si>
  <si>
    <t>Srednjoškolsko obrazovanje -11</t>
  </si>
  <si>
    <t>Osnovnoškolsko obrazovanje - 12</t>
  </si>
  <si>
    <t>Srednjoškolsko obrazovanje -12</t>
  </si>
  <si>
    <t>Socijalna skrb - 11</t>
  </si>
  <si>
    <t>Socijalna skrb 12</t>
  </si>
  <si>
    <t>Ustanove u zdravstvu - 11</t>
  </si>
  <si>
    <t>Ustanove u zdravstvu 12</t>
  </si>
  <si>
    <t xml:space="preserve">Tablica; Limiti ukupnih rashoda po razdjelima proračuna Zadarske županije za izvore financiranja opći prihodi i primici (11 - opći prihodi, 12 - fond poravnanja i dodatni </t>
  </si>
  <si>
    <t>Tablica; Limiti ukupnih rashoda osnovnih škola za izvore financiranja 11 -  opći prihodi i primici i 12 -fond poravnanja i dodatni udio u porezu na dohodak</t>
  </si>
  <si>
    <t>Tablica; Limiti ukupnih rashoda srednjih škola za izvore financiranja 11 -  opći prihodi i primici i 12 -fond poravnanja i dodatni udio u porezu na dohodak</t>
  </si>
  <si>
    <t>28.</t>
  </si>
  <si>
    <t>Kapitalna ulaganja OŠ</t>
  </si>
  <si>
    <t>29.</t>
  </si>
  <si>
    <t>Materijal i usluge za tekuće investicijsko ulaganje u OŠ</t>
  </si>
  <si>
    <t>Srednjoškolski đački dom</t>
  </si>
  <si>
    <t>Kapitalna ulaganja SŠ</t>
  </si>
  <si>
    <t>Materijal i usluge za tekuće investicijsko ulaganje u SŠ</t>
  </si>
  <si>
    <t>Poljoprivredna,prehrambena i veterinarska  škola Stanka Ožanića</t>
  </si>
  <si>
    <t>Izvršenje 2015.</t>
  </si>
  <si>
    <t>Indeks 19/18</t>
  </si>
  <si>
    <t>Opća bolnica Zadar</t>
  </si>
  <si>
    <t>Limit 1</t>
  </si>
  <si>
    <t>Limit 2</t>
  </si>
  <si>
    <t>Plan 2017.</t>
  </si>
  <si>
    <t>Plan 2018.</t>
  </si>
  <si>
    <t>2018. godina</t>
  </si>
  <si>
    <t>2019. godina</t>
  </si>
  <si>
    <t>Limit 1.</t>
  </si>
  <si>
    <t xml:space="preserve"> Limit 2</t>
  </si>
  <si>
    <t>Plan 2019.</t>
  </si>
  <si>
    <t>Limit 2.</t>
  </si>
  <si>
    <t xml:space="preserve">Limit 1. </t>
  </si>
  <si>
    <t xml:space="preserve">Limit 2. </t>
  </si>
  <si>
    <t>Tablica; Limiti ukupnih rashoda ustanova u zdravstvu za izvore financiranja 11 -  opći prihodi i primici i 12 -fond poravnanja i dodatni udio u porezu na dohodak i 13 - koncesije</t>
  </si>
  <si>
    <t>NAPOMENA:</t>
  </si>
  <si>
    <t xml:space="preserve">Nakon donošenja Odluka o minimalnim financijskim standardima od strane Vlade RH  izvršit će se korekcija limita ukoliko to bude potrebno. </t>
  </si>
  <si>
    <t>Tablica; Limit ukupnih rashoda Narodnog muzeja - izvor financiranja 11 -  opći prihodi i primici</t>
  </si>
  <si>
    <t>Tablica; Limit ukupnih rashoda Kazalište lutaka - izvor financiranja 11 -  opći prihodi i primici</t>
  </si>
  <si>
    <t>Tablica; Limit ukupnih rashoda Natura Jadera - izvor financiranja 11 -  opći prihodi i primici</t>
  </si>
  <si>
    <t>Tablica; Limit ukupnih rashoda Zavod za prostorno uređenje Zadarske županije - izvor financiranja 11 -  opći prihodi i primici</t>
  </si>
  <si>
    <t>Zavod za prostorno uređenje ZŽ</t>
  </si>
  <si>
    <t>Tablica; Limit ukupnih rashoda Ustanova Inovacija - izvor financiranja 11 -  opći prihodi i primici</t>
  </si>
  <si>
    <t>Inovacija</t>
  </si>
  <si>
    <t>Tablica; Limit ukupnih rashoda Agencija za ruralni razvoj Zadarske županije - izvor financiranja 11 -  opći prihodi i primici</t>
  </si>
  <si>
    <t>AGGRA</t>
  </si>
  <si>
    <t>Tablica; Limit ukupnih rashoda ZADRA NOVA - izvor financiranja 11 -  opći prihodi i primici</t>
  </si>
  <si>
    <t>ZADRA NOVA</t>
  </si>
  <si>
    <t>1.255.251,00 </t>
  </si>
  <si>
    <t>Izvor 1+44</t>
  </si>
  <si>
    <t>Izvor 12</t>
  </si>
  <si>
    <t>UKUPNO</t>
  </si>
  <si>
    <t>Izvršenje 2016.</t>
  </si>
  <si>
    <t>2020. godina</t>
  </si>
  <si>
    <t>Plan 2020.</t>
  </si>
  <si>
    <t>Plan 20120.</t>
  </si>
  <si>
    <t>Centri za socijalnu skrb</t>
  </si>
  <si>
    <t>udio u porezu na dohodak, 13 - koncesije, 14 - naknada za brodice, 15 - lovozakupnina) i izvor 44 - naknada za zadrž. nezak.izgr. zgrada za razdoblje 2018.-2020. godine</t>
  </si>
  <si>
    <t>Prijedlog rebalansa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</si>
</sst>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rgb="FF00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3">
    <xf numFmtId="0" fontId="0" fillId="0" borderId="0" xfId="0"/>
    <xf numFmtId="4" fontId="0" fillId="0" borderId="0" xfId="0" applyNumberFormat="1"/>
    <xf numFmtId="0" fontId="5" fillId="0" borderId="0" xfId="0" applyFont="1"/>
    <xf numFmtId="0" fontId="0" fillId="0" borderId="1" xfId="0" applyBorder="1"/>
    <xf numFmtId="4" fontId="0" fillId="0" borderId="1" xfId="0" applyNumberFormat="1" applyBorder="1"/>
    <xf numFmtId="0" fontId="5" fillId="3" borderId="1" xfId="0" applyFont="1" applyFill="1" applyBorder="1"/>
    <xf numFmtId="4" fontId="5" fillId="3" borderId="1" xfId="0" applyNumberFormat="1" applyFont="1" applyFill="1" applyBorder="1"/>
    <xf numFmtId="0" fontId="0" fillId="0" borderId="0" xfId="0" applyFill="1"/>
    <xf numFmtId="0" fontId="0" fillId="2" borderId="1" xfId="0" applyFill="1" applyBorder="1" applyAlignment="1">
      <alignment horizontal="justify" vertical="justify"/>
    </xf>
    <xf numFmtId="0" fontId="0" fillId="2" borderId="1" xfId="0" applyFill="1" applyBorder="1" applyAlignment="1">
      <alignment horizontal="center"/>
    </xf>
    <xf numFmtId="0" fontId="0" fillId="0" borderId="1" xfId="0" applyFill="1" applyBorder="1"/>
    <xf numFmtId="0" fontId="5" fillId="3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justify" vertical="justify"/>
    </xf>
    <xf numFmtId="0" fontId="6" fillId="2" borderId="1" xfId="0" applyFont="1" applyFill="1" applyBorder="1" applyAlignment="1">
      <alignment horizontal="center"/>
    </xf>
    <xf numFmtId="4" fontId="6" fillId="2" borderId="1" xfId="0" applyNumberFormat="1" applyFont="1" applyFill="1" applyBorder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" fontId="0" fillId="0" borderId="1" xfId="0" applyNumberFormat="1" applyFill="1" applyBorder="1"/>
    <xf numFmtId="4" fontId="0" fillId="2" borderId="1" xfId="0" applyNumberFormat="1" applyFill="1" applyBorder="1" applyAlignment="1">
      <alignment horizontal="left" vertical="justify"/>
    </xf>
    <xf numFmtId="0" fontId="6" fillId="2" borderId="1" xfId="0" applyFont="1" applyFill="1" applyBorder="1" applyAlignment="1">
      <alignment horizontal="left" vertical="justify"/>
    </xf>
    <xf numFmtId="4" fontId="0" fillId="4" borderId="1" xfId="0" applyNumberFormat="1" applyFill="1" applyBorder="1"/>
    <xf numFmtId="4" fontId="5" fillId="4" borderId="1" xfId="0" applyNumberFormat="1" applyFont="1" applyFill="1" applyBorder="1"/>
    <xf numFmtId="4" fontId="0" fillId="6" borderId="1" xfId="0" applyNumberFormat="1" applyFill="1" applyBorder="1"/>
    <xf numFmtId="4" fontId="6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/>
    <xf numFmtId="4" fontId="7" fillId="4" borderId="1" xfId="0" applyNumberFormat="1" applyFont="1" applyFill="1" applyBorder="1"/>
    <xf numFmtId="4" fontId="7" fillId="5" borderId="1" xfId="0" applyNumberFormat="1" applyFont="1" applyFill="1" applyBorder="1"/>
    <xf numFmtId="4" fontId="7" fillId="0" borderId="2" xfId="0" applyNumberFormat="1" applyFont="1" applyBorder="1" applyAlignment="1">
      <alignment horizontal="center"/>
    </xf>
    <xf numFmtId="4" fontId="7" fillId="0" borderId="2" xfId="0" applyNumberFormat="1" applyFont="1" applyBorder="1"/>
    <xf numFmtId="4" fontId="7" fillId="4" borderId="2" xfId="0" applyNumberFormat="1" applyFont="1" applyFill="1" applyBorder="1"/>
    <xf numFmtId="4" fontId="7" fillId="5" borderId="2" xfId="0" applyNumberFormat="1" applyFont="1" applyFill="1" applyBorder="1"/>
    <xf numFmtId="0" fontId="6" fillId="7" borderId="1" xfId="0" applyFont="1" applyFill="1" applyBorder="1" applyAlignment="1">
      <alignment horizontal="center"/>
    </xf>
    <xf numFmtId="4" fontId="7" fillId="7" borderId="1" xfId="0" applyNumberFormat="1" applyFont="1" applyFill="1" applyBorder="1" applyAlignment="1">
      <alignment horizontal="center"/>
    </xf>
    <xf numFmtId="4" fontId="7" fillId="7" borderId="1" xfId="0" applyNumberFormat="1" applyFont="1" applyFill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justify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7" fillId="0" borderId="0" xfId="0" applyNumberFormat="1" applyFont="1" applyBorder="1"/>
    <xf numFmtId="4" fontId="7" fillId="7" borderId="0" xfId="0" applyNumberFormat="1" applyFont="1" applyFill="1" applyBorder="1"/>
    <xf numFmtId="0" fontId="6" fillId="0" borderId="1" xfId="0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4" fontId="7" fillId="0" borderId="0" xfId="0" applyNumberFormat="1" applyFont="1" applyFill="1" applyBorder="1"/>
    <xf numFmtId="0" fontId="9" fillId="0" borderId="0" xfId="0" applyFont="1"/>
    <xf numFmtId="4" fontId="8" fillId="4" borderId="1" xfId="0" applyNumberFormat="1" applyFont="1" applyFill="1" applyBorder="1" applyAlignment="1">
      <alignment horizontal="center" vertical="justify"/>
    </xf>
    <xf numFmtId="4" fontId="8" fillId="4" borderId="7" xfId="0" applyNumberFormat="1" applyFont="1" applyFill="1" applyBorder="1" applyAlignment="1">
      <alignment horizontal="center" vertical="justify"/>
    </xf>
    <xf numFmtId="0" fontId="6" fillId="2" borderId="6" xfId="0" applyFont="1" applyFill="1" applyBorder="1" applyAlignment="1">
      <alignment horizontal="justify" vertical="justify"/>
    </xf>
    <xf numFmtId="4" fontId="8" fillId="5" borderId="1" xfId="0" applyNumberFormat="1" applyFont="1" applyFill="1" applyBorder="1" applyAlignment="1">
      <alignment horizontal="center" vertical="justify"/>
    </xf>
    <xf numFmtId="4" fontId="8" fillId="5" borderId="7" xfId="0" applyNumberFormat="1" applyFont="1" applyFill="1" applyBorder="1" applyAlignment="1">
      <alignment horizontal="center" vertical="justify"/>
    </xf>
    <xf numFmtId="4" fontId="8" fillId="2" borderId="9" xfId="0" applyNumberFormat="1" applyFont="1" applyFill="1" applyBorder="1" applyAlignment="1">
      <alignment horizontal="center" vertical="justify"/>
    </xf>
    <xf numFmtId="0" fontId="8" fillId="2" borderId="1" xfId="0" applyFont="1" applyFill="1" applyBorder="1" applyAlignment="1">
      <alignment horizontal="center" vertical="justify"/>
    </xf>
    <xf numFmtId="4" fontId="8" fillId="2" borderId="1" xfId="0" applyNumberFormat="1" applyFont="1" applyFill="1" applyBorder="1" applyAlignment="1">
      <alignment horizontal="center" vertical="justify"/>
    </xf>
    <xf numFmtId="4" fontId="8" fillId="2" borderId="7" xfId="0" applyNumberFormat="1" applyFont="1" applyFill="1" applyBorder="1" applyAlignment="1">
      <alignment horizontal="center" vertical="justify"/>
    </xf>
    <xf numFmtId="4" fontId="7" fillId="4" borderId="7" xfId="0" applyNumberFormat="1" applyFont="1" applyFill="1" applyBorder="1"/>
    <xf numFmtId="4" fontId="7" fillId="0" borderId="6" xfId="0" applyNumberFormat="1" applyFont="1" applyBorder="1"/>
    <xf numFmtId="4" fontId="7" fillId="5" borderId="7" xfId="0" applyNumberFormat="1" applyFont="1" applyFill="1" applyBorder="1"/>
    <xf numFmtId="4" fontId="7" fillId="7" borderId="6" xfId="0" applyNumberFormat="1" applyFont="1" applyFill="1" applyBorder="1"/>
    <xf numFmtId="4" fontId="8" fillId="0" borderId="0" xfId="0" applyNumberFormat="1" applyFont="1" applyFill="1" applyBorder="1" applyAlignment="1">
      <alignment horizontal="center" vertical="justify"/>
    </xf>
    <xf numFmtId="2" fontId="6" fillId="2" borderId="1" xfId="0" applyNumberFormat="1" applyFont="1" applyFill="1" applyBorder="1" applyAlignment="1">
      <alignment horizontal="justify" vertical="justify"/>
    </xf>
    <xf numFmtId="4" fontId="10" fillId="2" borderId="9" xfId="0" applyNumberFormat="1" applyFont="1" applyFill="1" applyBorder="1" applyAlignment="1">
      <alignment horizontal="center" vertical="justify"/>
    </xf>
    <xf numFmtId="4" fontId="10" fillId="2" borderId="1" xfId="0" applyNumberFormat="1" applyFont="1" applyFill="1" applyBorder="1" applyAlignment="1">
      <alignment horizontal="center" vertical="justify"/>
    </xf>
    <xf numFmtId="4" fontId="10" fillId="2" borderId="7" xfId="0" applyNumberFormat="1" applyFont="1" applyFill="1" applyBorder="1" applyAlignment="1">
      <alignment horizontal="center" vertical="justify"/>
    </xf>
    <xf numFmtId="4" fontId="5" fillId="4" borderId="13" xfId="0" applyNumberFormat="1" applyFont="1" applyFill="1" applyBorder="1" applyAlignment="1">
      <alignment horizontal="center" vertical="justify"/>
    </xf>
    <xf numFmtId="4" fontId="5" fillId="4" borderId="14" xfId="0" applyNumberFormat="1" applyFont="1" applyFill="1" applyBorder="1" applyAlignment="1">
      <alignment horizontal="center" vertical="justify"/>
    </xf>
    <xf numFmtId="4" fontId="5" fillId="6" borderId="14" xfId="0" applyNumberFormat="1" applyFont="1" applyFill="1" applyBorder="1" applyAlignment="1">
      <alignment horizontal="center" vertical="justify"/>
    </xf>
    <xf numFmtId="4" fontId="5" fillId="2" borderId="14" xfId="0" applyNumberFormat="1" applyFont="1" applyFill="1" applyBorder="1" applyAlignment="1">
      <alignment horizontal="center" vertical="justify"/>
    </xf>
    <xf numFmtId="4" fontId="5" fillId="2" borderId="15" xfId="0" applyNumberFormat="1" applyFont="1" applyFill="1" applyBorder="1" applyAlignment="1">
      <alignment horizontal="center" vertical="justify"/>
    </xf>
    <xf numFmtId="4" fontId="5" fillId="4" borderId="16" xfId="0" applyNumberFormat="1" applyFont="1" applyFill="1" applyBorder="1" applyAlignment="1">
      <alignment horizontal="center" vertical="justify"/>
    </xf>
    <xf numFmtId="4" fontId="5" fillId="2" borderId="17" xfId="0" applyNumberFormat="1" applyFont="1" applyFill="1" applyBorder="1" applyAlignment="1">
      <alignment horizontal="center" vertical="justify"/>
    </xf>
    <xf numFmtId="4" fontId="5" fillId="6" borderId="13" xfId="0" applyNumberFormat="1" applyFont="1" applyFill="1" applyBorder="1" applyAlignment="1">
      <alignment horizontal="center" vertical="justify"/>
    </xf>
    <xf numFmtId="4" fontId="5" fillId="6" borderId="15" xfId="0" applyNumberFormat="1" applyFont="1" applyFill="1" applyBorder="1" applyAlignment="1">
      <alignment horizontal="center" vertical="justify"/>
    </xf>
    <xf numFmtId="4" fontId="4" fillId="3" borderId="1" xfId="0" applyNumberFormat="1" applyFont="1" applyFill="1" applyBorder="1"/>
    <xf numFmtId="4" fontId="4" fillId="3" borderId="2" xfId="0" applyNumberFormat="1" applyFont="1" applyFill="1" applyBorder="1"/>
    <xf numFmtId="4" fontId="4" fillId="4" borderId="1" xfId="0" applyNumberFormat="1" applyFont="1" applyFill="1" applyBorder="1"/>
    <xf numFmtId="4" fontId="4" fillId="4" borderId="2" xfId="0" applyNumberFormat="1" applyFont="1" applyFill="1" applyBorder="1"/>
    <xf numFmtId="4" fontId="4" fillId="6" borderId="2" xfId="0" applyNumberFormat="1" applyFont="1" applyFill="1" applyBorder="1"/>
    <xf numFmtId="4" fontId="4" fillId="6" borderId="1" xfId="0" applyNumberFormat="1" applyFont="1" applyFill="1" applyBorder="1"/>
    <xf numFmtId="4" fontId="5" fillId="0" borderId="0" xfId="0" applyNumberFormat="1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justify" vertical="justify"/>
    </xf>
    <xf numFmtId="4" fontId="10" fillId="2" borderId="9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4" fontId="7" fillId="8" borderId="1" xfId="0" applyNumberFormat="1" applyFont="1" applyFill="1" applyBorder="1"/>
    <xf numFmtId="4" fontId="7" fillId="9" borderId="1" xfId="0" applyNumberFormat="1" applyFont="1" applyFill="1" applyBorder="1"/>
    <xf numFmtId="4" fontId="10" fillId="9" borderId="1" xfId="0" applyNumberFormat="1" applyFont="1" applyFill="1" applyBorder="1" applyAlignment="1">
      <alignment horizontal="center" vertical="justify"/>
    </xf>
    <xf numFmtId="0" fontId="6" fillId="2" borderId="1" xfId="0" applyFont="1" applyFill="1" applyBorder="1" applyAlignment="1">
      <alignment horizontal="center" vertical="justify"/>
    </xf>
    <xf numFmtId="4" fontId="9" fillId="2" borderId="9" xfId="0" applyNumberFormat="1" applyFont="1" applyFill="1" applyBorder="1" applyAlignment="1">
      <alignment horizontal="center" vertical="justify"/>
    </xf>
    <xf numFmtId="4" fontId="9" fillId="2" borderId="1" xfId="0" applyNumberFormat="1" applyFont="1" applyFill="1" applyBorder="1" applyAlignment="1">
      <alignment horizontal="center" vertical="justify"/>
    </xf>
    <xf numFmtId="4" fontId="9" fillId="2" borderId="7" xfId="0" applyNumberFormat="1" applyFont="1" applyFill="1" applyBorder="1" applyAlignment="1">
      <alignment horizontal="center" vertical="justify"/>
    </xf>
    <xf numFmtId="0" fontId="3" fillId="0" borderId="0" xfId="0" applyFont="1"/>
    <xf numFmtId="4" fontId="3" fillId="0" borderId="0" xfId="0" applyNumberFormat="1" applyFont="1"/>
    <xf numFmtId="4" fontId="7" fillId="4" borderId="3" xfId="0" applyNumberFormat="1" applyFont="1" applyFill="1" applyBorder="1"/>
    <xf numFmtId="4" fontId="7" fillId="0" borderId="18" xfId="0" applyNumberFormat="1" applyFont="1" applyBorder="1"/>
    <xf numFmtId="4" fontId="7" fillId="5" borderId="3" xfId="0" applyNumberFormat="1" applyFont="1" applyFill="1" applyBorder="1"/>
    <xf numFmtId="4" fontId="8" fillId="2" borderId="3" xfId="0" applyNumberFormat="1" applyFont="1" applyFill="1" applyBorder="1" applyAlignment="1">
      <alignment horizontal="center" vertical="justify"/>
    </xf>
    <xf numFmtId="4" fontId="10" fillId="2" borderId="7" xfId="0" applyNumberFormat="1" applyFont="1" applyFill="1" applyBorder="1" applyAlignment="1">
      <alignment horizontal="center"/>
    </xf>
    <xf numFmtId="4" fontId="12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4" fontId="2" fillId="2" borderId="7" xfId="0" applyNumberFormat="1" applyFont="1" applyFill="1" applyBorder="1" applyAlignment="1">
      <alignment horizontal="center" vertical="justify"/>
    </xf>
    <xf numFmtId="0" fontId="6" fillId="0" borderId="1" xfId="0" applyFont="1" applyBorder="1" applyAlignment="1">
      <alignment horizontal="center" vertical="center"/>
    </xf>
    <xf numFmtId="4" fontId="1" fillId="2" borderId="7" xfId="0" applyNumberFormat="1" applyFont="1" applyFill="1" applyBorder="1" applyAlignment="1">
      <alignment horizontal="right" vertical="justify"/>
    </xf>
    <xf numFmtId="4" fontId="10" fillId="2" borderId="19" xfId="0" applyNumberFormat="1" applyFont="1" applyFill="1" applyBorder="1" applyAlignment="1">
      <alignment horizontal="center" vertical="justify"/>
    </xf>
    <xf numFmtId="0" fontId="1" fillId="0" borderId="0" xfId="0" applyFont="1"/>
    <xf numFmtId="0" fontId="12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justify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/>
    <xf numFmtId="0" fontId="9" fillId="0" borderId="7" xfId="0" applyFont="1" applyBorder="1" applyAlignment="1"/>
    <xf numFmtId="0" fontId="6" fillId="0" borderId="1" xfId="0" applyFont="1" applyBorder="1" applyAlignment="1">
      <alignment horizontal="left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left" vertical="justify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8" fillId="0" borderId="20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topLeftCell="A10" workbookViewId="0">
      <selection activeCell="G42" sqref="G42"/>
    </sheetView>
  </sheetViews>
  <sheetFormatPr defaultRowHeight="15" x14ac:dyDescent="0.25"/>
  <cols>
    <col min="1" max="1" width="7.28515625" customWidth="1"/>
    <col min="2" max="2" width="30.42578125" customWidth="1"/>
    <col min="3" max="3" width="14.140625" style="1" bestFit="1" customWidth="1"/>
    <col min="4" max="4" width="14.140625" style="1" customWidth="1"/>
    <col min="5" max="6" width="13.85546875" style="1" bestFit="1" customWidth="1"/>
    <col min="7" max="7" width="12.5703125" style="1" customWidth="1"/>
    <col min="8" max="8" width="13.85546875" style="80" bestFit="1" customWidth="1"/>
    <col min="9" max="9" width="13.85546875" style="1" bestFit="1" customWidth="1"/>
    <col min="10" max="10" width="8.28515625" style="1" customWidth="1"/>
    <col min="11" max="12" width="13.85546875" style="1" bestFit="1" customWidth="1"/>
    <col min="13" max="13" width="8.28515625" style="1" customWidth="1"/>
    <col min="14" max="14" width="13.85546875" style="1" bestFit="1" customWidth="1"/>
  </cols>
  <sheetData>
    <row r="1" spans="1:14" x14ac:dyDescent="0.25">
      <c r="A1" t="s">
        <v>137</v>
      </c>
    </row>
    <row r="2" spans="1:14" x14ac:dyDescent="0.25">
      <c r="A2" t="s">
        <v>186</v>
      </c>
    </row>
    <row r="3" spans="1:14" ht="15.75" thickBot="1" x14ac:dyDescent="0.3"/>
    <row r="4" spans="1:14" x14ac:dyDescent="0.25">
      <c r="F4" s="114" t="s">
        <v>155</v>
      </c>
      <c r="G4" s="115"/>
      <c r="H4" s="115"/>
      <c r="I4" s="114" t="s">
        <v>156</v>
      </c>
      <c r="J4" s="115"/>
      <c r="K4" s="116"/>
      <c r="L4" s="117" t="s">
        <v>182</v>
      </c>
      <c r="M4" s="115"/>
      <c r="N4" s="116"/>
    </row>
    <row r="5" spans="1:14" ht="27.75" customHeight="1" thickBot="1" x14ac:dyDescent="0.3">
      <c r="A5" s="8" t="s">
        <v>31</v>
      </c>
      <c r="B5" s="9" t="s">
        <v>32</v>
      </c>
      <c r="C5" s="18" t="s">
        <v>148</v>
      </c>
      <c r="D5" s="18" t="s">
        <v>181</v>
      </c>
      <c r="E5" s="18" t="s">
        <v>187</v>
      </c>
      <c r="F5" s="65" t="s">
        <v>151</v>
      </c>
      <c r="G5" s="66" t="s">
        <v>152</v>
      </c>
      <c r="H5" s="70" t="s">
        <v>154</v>
      </c>
      <c r="I5" s="72" t="s">
        <v>151</v>
      </c>
      <c r="J5" s="67" t="s">
        <v>152</v>
      </c>
      <c r="K5" s="73" t="s">
        <v>159</v>
      </c>
      <c r="L5" s="71" t="s">
        <v>151</v>
      </c>
      <c r="M5" s="68" t="s">
        <v>158</v>
      </c>
      <c r="N5" s="69" t="s">
        <v>183</v>
      </c>
    </row>
    <row r="6" spans="1:14" s="2" customFormat="1" x14ac:dyDescent="0.25">
      <c r="A6" s="5" t="s">
        <v>35</v>
      </c>
      <c r="B6" s="5" t="s">
        <v>20</v>
      </c>
      <c r="C6" s="6">
        <v>1961612.95</v>
      </c>
      <c r="D6" s="6">
        <v>2053672.69</v>
      </c>
      <c r="E6" s="6">
        <v>2384600</v>
      </c>
      <c r="F6" s="77">
        <v>2300000</v>
      </c>
      <c r="G6" s="77">
        <v>0</v>
      </c>
      <c r="H6" s="21">
        <f t="shared" ref="H6:H26" si="0">F6+G6</f>
        <v>2300000</v>
      </c>
      <c r="I6" s="78">
        <v>2320000</v>
      </c>
      <c r="J6" s="78">
        <v>0</v>
      </c>
      <c r="K6" s="22">
        <f t="shared" ref="K6:K26" si="1">I6+J6</f>
        <v>2320000</v>
      </c>
      <c r="L6" s="75">
        <v>2300000</v>
      </c>
      <c r="M6" s="75">
        <v>0</v>
      </c>
      <c r="N6" s="75">
        <f>L6+M6</f>
        <v>2300000</v>
      </c>
    </row>
    <row r="7" spans="1:14" s="2" customFormat="1" x14ac:dyDescent="0.25">
      <c r="A7" s="5" t="s">
        <v>36</v>
      </c>
      <c r="B7" s="5" t="s">
        <v>37</v>
      </c>
      <c r="C7" s="6">
        <v>18876723.210000001</v>
      </c>
      <c r="D7" s="6">
        <v>19834640.239999998</v>
      </c>
      <c r="E7" s="6">
        <v>20656051.460000001</v>
      </c>
      <c r="F7" s="76">
        <v>20000000</v>
      </c>
      <c r="G7" s="76">
        <v>0</v>
      </c>
      <c r="H7" s="21">
        <f t="shared" si="0"/>
        <v>20000000</v>
      </c>
      <c r="I7" s="79">
        <v>20010000</v>
      </c>
      <c r="J7" s="79">
        <v>0</v>
      </c>
      <c r="K7" s="22">
        <f t="shared" si="1"/>
        <v>20010000</v>
      </c>
      <c r="L7" s="74">
        <v>20500000</v>
      </c>
      <c r="M7" s="74">
        <v>0</v>
      </c>
      <c r="N7" s="74">
        <f>L7+M7</f>
        <v>20500000</v>
      </c>
    </row>
    <row r="8" spans="1:14" x14ac:dyDescent="0.25">
      <c r="A8" s="3" t="s">
        <v>39</v>
      </c>
      <c r="B8" s="3" t="s">
        <v>21</v>
      </c>
      <c r="C8" s="4">
        <v>3911604.31</v>
      </c>
      <c r="D8" s="4">
        <v>3850006.35</v>
      </c>
      <c r="E8" s="4">
        <v>3924500</v>
      </c>
      <c r="F8" s="20">
        <v>3900000</v>
      </c>
      <c r="G8" s="20">
        <v>0</v>
      </c>
      <c r="H8" s="76">
        <f t="shared" si="0"/>
        <v>3900000</v>
      </c>
      <c r="I8" s="79">
        <v>3950000</v>
      </c>
      <c r="J8" s="79">
        <v>0</v>
      </c>
      <c r="K8" s="22">
        <f t="shared" si="1"/>
        <v>3950000</v>
      </c>
      <c r="L8" s="74">
        <v>4000000</v>
      </c>
      <c r="M8" s="74">
        <v>0</v>
      </c>
      <c r="N8" s="74">
        <f t="shared" ref="N8:N36" si="2">L8+M8</f>
        <v>4000000</v>
      </c>
    </row>
    <row r="9" spans="1:14" x14ac:dyDescent="0.25">
      <c r="A9" s="3" t="s">
        <v>40</v>
      </c>
      <c r="B9" s="3" t="s">
        <v>22</v>
      </c>
      <c r="C9" s="4">
        <v>3278015.47</v>
      </c>
      <c r="D9" s="4">
        <v>3205324.96</v>
      </c>
      <c r="E9" s="4">
        <v>3384578</v>
      </c>
      <c r="F9" s="20">
        <v>3384578</v>
      </c>
      <c r="G9" s="20">
        <v>0</v>
      </c>
      <c r="H9" s="76">
        <f t="shared" si="0"/>
        <v>3384578</v>
      </c>
      <c r="I9" s="79">
        <v>3384578</v>
      </c>
      <c r="J9" s="79">
        <v>0</v>
      </c>
      <c r="K9" s="22">
        <f t="shared" si="1"/>
        <v>3384578</v>
      </c>
      <c r="L9" s="74">
        <v>3384578</v>
      </c>
      <c r="M9" s="74">
        <v>0</v>
      </c>
      <c r="N9" s="74">
        <f t="shared" si="2"/>
        <v>3384578</v>
      </c>
    </row>
    <row r="10" spans="1:14" x14ac:dyDescent="0.25">
      <c r="A10" s="3" t="s">
        <v>41</v>
      </c>
      <c r="B10" s="3" t="s">
        <v>23</v>
      </c>
      <c r="C10" s="4">
        <v>4944661.71</v>
      </c>
      <c r="D10" s="4">
        <v>5115451.46</v>
      </c>
      <c r="E10" s="4">
        <v>5166310</v>
      </c>
      <c r="F10" s="20">
        <v>5166300</v>
      </c>
      <c r="G10" s="20">
        <v>0</v>
      </c>
      <c r="H10" s="76">
        <f t="shared" si="0"/>
        <v>5166300</v>
      </c>
      <c r="I10" s="79">
        <v>5166300</v>
      </c>
      <c r="J10" s="79">
        <v>0</v>
      </c>
      <c r="K10" s="22">
        <f t="shared" si="1"/>
        <v>5166300</v>
      </c>
      <c r="L10" s="74">
        <v>5166300</v>
      </c>
      <c r="M10" s="74">
        <v>0</v>
      </c>
      <c r="N10" s="74">
        <f t="shared" si="2"/>
        <v>5166300</v>
      </c>
    </row>
    <row r="11" spans="1:14" x14ac:dyDescent="0.25">
      <c r="A11" s="3" t="s">
        <v>42</v>
      </c>
      <c r="B11" s="3" t="s">
        <v>129</v>
      </c>
      <c r="C11" s="4">
        <v>1456419.11</v>
      </c>
      <c r="D11" s="4">
        <v>1636094.39</v>
      </c>
      <c r="E11" s="4">
        <v>2706958.09</v>
      </c>
      <c r="F11" s="20">
        <v>1500000</v>
      </c>
      <c r="G11" s="20">
        <v>0</v>
      </c>
      <c r="H11" s="76">
        <f t="shared" si="0"/>
        <v>1500000</v>
      </c>
      <c r="I11" s="79">
        <v>1550000</v>
      </c>
      <c r="J11" s="79">
        <v>0</v>
      </c>
      <c r="K11" s="22">
        <f t="shared" si="1"/>
        <v>1550000</v>
      </c>
      <c r="L11" s="74">
        <v>1600000</v>
      </c>
      <c r="M11" s="74">
        <v>0</v>
      </c>
      <c r="N11" s="74">
        <f t="shared" si="2"/>
        <v>1600000</v>
      </c>
    </row>
    <row r="12" spans="1:14" x14ac:dyDescent="0.25">
      <c r="A12" s="3" t="s">
        <v>42</v>
      </c>
      <c r="B12" s="3" t="s">
        <v>131</v>
      </c>
      <c r="C12" s="4">
        <v>25689288.449999999</v>
      </c>
      <c r="D12" s="4">
        <v>25471680.07</v>
      </c>
      <c r="E12" s="4">
        <v>25339090</v>
      </c>
      <c r="F12" s="20">
        <v>26352652.600000001</v>
      </c>
      <c r="G12" s="20">
        <v>0</v>
      </c>
      <c r="H12" s="76">
        <f t="shared" si="0"/>
        <v>26352652.600000001</v>
      </c>
      <c r="I12" s="79">
        <v>26352652.600000001</v>
      </c>
      <c r="J12" s="79">
        <v>0</v>
      </c>
      <c r="K12" s="22">
        <f t="shared" si="1"/>
        <v>26352652.600000001</v>
      </c>
      <c r="L12" s="74">
        <v>26352652.600000001</v>
      </c>
      <c r="M12" s="74">
        <v>0</v>
      </c>
      <c r="N12" s="74">
        <f t="shared" si="2"/>
        <v>26352652.600000001</v>
      </c>
    </row>
    <row r="13" spans="1:14" x14ac:dyDescent="0.25">
      <c r="A13" s="3" t="s">
        <v>43</v>
      </c>
      <c r="B13" s="3" t="s">
        <v>130</v>
      </c>
      <c r="C13" s="4">
        <v>2407954.7400000002</v>
      </c>
      <c r="D13" s="4">
        <v>2727901.17</v>
      </c>
      <c r="E13" s="4">
        <v>3604514.21</v>
      </c>
      <c r="F13" s="20">
        <v>1500000</v>
      </c>
      <c r="G13" s="20">
        <v>0</v>
      </c>
      <c r="H13" s="76">
        <f t="shared" si="0"/>
        <v>1500000</v>
      </c>
      <c r="I13" s="79">
        <v>1600000</v>
      </c>
      <c r="J13" s="79">
        <v>0</v>
      </c>
      <c r="K13" s="22">
        <f t="shared" si="1"/>
        <v>1600000</v>
      </c>
      <c r="L13" s="74">
        <v>1650000</v>
      </c>
      <c r="M13" s="74">
        <v>0</v>
      </c>
      <c r="N13" s="74">
        <f t="shared" si="2"/>
        <v>1650000</v>
      </c>
    </row>
    <row r="14" spans="1:14" x14ac:dyDescent="0.25">
      <c r="A14" s="3" t="s">
        <v>43</v>
      </c>
      <c r="B14" s="3" t="s">
        <v>132</v>
      </c>
      <c r="C14" s="4">
        <v>18885341.239999998</v>
      </c>
      <c r="D14" s="4">
        <v>18944675.539999999</v>
      </c>
      <c r="E14" s="4">
        <v>19154223.010000002</v>
      </c>
      <c r="F14" s="20">
        <v>19920391.890000001</v>
      </c>
      <c r="G14" s="20">
        <v>0</v>
      </c>
      <c r="H14" s="76">
        <f t="shared" si="0"/>
        <v>19920391.890000001</v>
      </c>
      <c r="I14" s="79">
        <v>19920391.890000001</v>
      </c>
      <c r="J14" s="79">
        <v>0</v>
      </c>
      <c r="K14" s="22">
        <f t="shared" si="1"/>
        <v>19920391.890000001</v>
      </c>
      <c r="L14" s="74">
        <v>19920391.890000001</v>
      </c>
      <c r="M14" s="74">
        <v>0</v>
      </c>
      <c r="N14" s="74">
        <f t="shared" si="2"/>
        <v>19920391.890000001</v>
      </c>
    </row>
    <row r="15" spans="1:14" s="2" customFormat="1" x14ac:dyDescent="0.25">
      <c r="A15" s="5" t="s">
        <v>38</v>
      </c>
      <c r="B15" s="5" t="s">
        <v>21</v>
      </c>
      <c r="C15" s="6">
        <f>SUM(C8:C14)</f>
        <v>60573285.030000001</v>
      </c>
      <c r="D15" s="6">
        <f>SUM(D8:D14)</f>
        <v>60951133.940000005</v>
      </c>
      <c r="E15" s="6">
        <f>SUM(E8:E14)</f>
        <v>63280173.310000002</v>
      </c>
      <c r="F15" s="21">
        <f>SUM(F8:F14)</f>
        <v>61723922.490000002</v>
      </c>
      <c r="G15" s="21">
        <f>SUM(G8:G14)</f>
        <v>0</v>
      </c>
      <c r="H15" s="21">
        <f t="shared" si="0"/>
        <v>61723922.490000002</v>
      </c>
      <c r="I15" s="79">
        <f>SUM(I8:I14)</f>
        <v>61923922.490000002</v>
      </c>
      <c r="J15" s="79">
        <f>SUM(J8:J14)</f>
        <v>0</v>
      </c>
      <c r="K15" s="22">
        <f t="shared" si="1"/>
        <v>61923922.490000002</v>
      </c>
      <c r="L15" s="74">
        <f>SUM(L8:L14)</f>
        <v>62073922.490000002</v>
      </c>
      <c r="M15" s="74">
        <f>SUM(M8:M14)</f>
        <v>0</v>
      </c>
      <c r="N15" s="74">
        <f t="shared" si="2"/>
        <v>62073922.490000002</v>
      </c>
    </row>
    <row r="16" spans="1:14" x14ac:dyDescent="0.25">
      <c r="A16" s="3" t="s">
        <v>44</v>
      </c>
      <c r="B16" s="3" t="s">
        <v>47</v>
      </c>
      <c r="C16" s="4">
        <v>2927796.46</v>
      </c>
      <c r="D16" s="4">
        <v>3813900.93</v>
      </c>
      <c r="E16" s="4">
        <v>1842862.56</v>
      </c>
      <c r="F16" s="20">
        <v>1800000</v>
      </c>
      <c r="G16" s="20">
        <v>0</v>
      </c>
      <c r="H16" s="21">
        <f t="shared" si="0"/>
        <v>1800000</v>
      </c>
      <c r="I16" s="79">
        <v>1900000</v>
      </c>
      <c r="J16" s="79">
        <v>0</v>
      </c>
      <c r="K16" s="22">
        <f t="shared" si="1"/>
        <v>1900000</v>
      </c>
      <c r="L16" s="74">
        <v>1950000</v>
      </c>
      <c r="M16" s="74">
        <v>0</v>
      </c>
      <c r="N16" s="74">
        <f t="shared" si="2"/>
        <v>1950000</v>
      </c>
    </row>
    <row r="17" spans="1:14" x14ac:dyDescent="0.25">
      <c r="A17" s="3" t="s">
        <v>45</v>
      </c>
      <c r="B17" s="3" t="s">
        <v>135</v>
      </c>
      <c r="C17" s="4">
        <v>2713677.88</v>
      </c>
      <c r="D17" s="4">
        <v>1051507.18</v>
      </c>
      <c r="E17" s="4">
        <v>1624740</v>
      </c>
      <c r="F17" s="20">
        <v>1600000</v>
      </c>
      <c r="G17" s="20">
        <v>0</v>
      </c>
      <c r="H17" s="21">
        <f t="shared" si="0"/>
        <v>1600000</v>
      </c>
      <c r="I17" s="79">
        <v>1700000</v>
      </c>
      <c r="J17" s="79">
        <v>0</v>
      </c>
      <c r="K17" s="22">
        <f t="shared" si="1"/>
        <v>1700000</v>
      </c>
      <c r="L17" s="74">
        <v>1800000</v>
      </c>
      <c r="M17" s="74">
        <v>0</v>
      </c>
      <c r="N17" s="74">
        <f t="shared" si="2"/>
        <v>1800000</v>
      </c>
    </row>
    <row r="18" spans="1:14" x14ac:dyDescent="0.25">
      <c r="A18" s="3" t="s">
        <v>45</v>
      </c>
      <c r="B18" s="3" t="s">
        <v>136</v>
      </c>
      <c r="C18" s="4">
        <v>16314981.970000001</v>
      </c>
      <c r="D18" s="4">
        <v>15932929.82</v>
      </c>
      <c r="E18" s="4">
        <v>15386655.66</v>
      </c>
      <c r="F18" s="20">
        <v>13916438</v>
      </c>
      <c r="G18" s="20">
        <v>0</v>
      </c>
      <c r="H18" s="21">
        <f t="shared" si="0"/>
        <v>13916438</v>
      </c>
      <c r="I18" s="79">
        <v>13916438</v>
      </c>
      <c r="J18" s="79">
        <v>0</v>
      </c>
      <c r="K18" s="22">
        <f t="shared" si="1"/>
        <v>13916438</v>
      </c>
      <c r="L18" s="74">
        <v>13916438</v>
      </c>
      <c r="M18" s="74">
        <v>0</v>
      </c>
      <c r="N18" s="74">
        <f t="shared" si="2"/>
        <v>13916438</v>
      </c>
    </row>
    <row r="19" spans="1:14" x14ac:dyDescent="0.25">
      <c r="A19" s="3" t="s">
        <v>46</v>
      </c>
      <c r="B19" s="3" t="s">
        <v>133</v>
      </c>
      <c r="C19" s="4">
        <v>635132.73</v>
      </c>
      <c r="D19" s="4">
        <v>726150.02</v>
      </c>
      <c r="E19" s="4">
        <v>2510349.27</v>
      </c>
      <c r="F19" s="20">
        <v>2500000</v>
      </c>
      <c r="G19" s="20">
        <v>0</v>
      </c>
      <c r="H19" s="21">
        <f t="shared" si="0"/>
        <v>2500000</v>
      </c>
      <c r="I19" s="79">
        <v>2600000</v>
      </c>
      <c r="J19" s="79">
        <v>0</v>
      </c>
      <c r="K19" s="22">
        <f t="shared" si="1"/>
        <v>2600000</v>
      </c>
      <c r="L19" s="74">
        <v>2620000</v>
      </c>
      <c r="M19" s="74">
        <v>0</v>
      </c>
      <c r="N19" s="74">
        <f t="shared" si="2"/>
        <v>2620000</v>
      </c>
    </row>
    <row r="20" spans="1:14" x14ac:dyDescent="0.25">
      <c r="A20" s="3" t="s">
        <v>46</v>
      </c>
      <c r="B20" s="3" t="s">
        <v>134</v>
      </c>
      <c r="C20" s="4">
        <v>9307924</v>
      </c>
      <c r="D20" s="4">
        <v>9071853.9600000009</v>
      </c>
      <c r="E20" s="4">
        <v>9587200</v>
      </c>
      <c r="F20" s="20">
        <v>9587200</v>
      </c>
      <c r="G20" s="20">
        <v>0</v>
      </c>
      <c r="H20" s="21">
        <f t="shared" si="0"/>
        <v>9587200</v>
      </c>
      <c r="I20" s="79">
        <v>9587200</v>
      </c>
      <c r="J20" s="79">
        <v>0</v>
      </c>
      <c r="K20" s="22">
        <f t="shared" si="1"/>
        <v>9587200</v>
      </c>
      <c r="L20" s="74">
        <v>9587200</v>
      </c>
      <c r="M20" s="74">
        <v>0</v>
      </c>
      <c r="N20" s="74">
        <f t="shared" si="2"/>
        <v>9587200</v>
      </c>
    </row>
    <row r="21" spans="1:14" s="2" customFormat="1" x14ac:dyDescent="0.25">
      <c r="A21" s="5" t="s">
        <v>48</v>
      </c>
      <c r="B21" s="5" t="s">
        <v>47</v>
      </c>
      <c r="C21" s="6">
        <f>SUM(C16:C20)</f>
        <v>31899513.040000003</v>
      </c>
      <c r="D21" s="6">
        <f>SUM(D16:D20)</f>
        <v>30596341.91</v>
      </c>
      <c r="E21" s="6">
        <f>SUM(E16:E20)</f>
        <v>30951807.489999998</v>
      </c>
      <c r="F21" s="21">
        <f>SUM(F16:F20)</f>
        <v>29403638</v>
      </c>
      <c r="G21" s="21">
        <f>SUM(G16:G20)</f>
        <v>0</v>
      </c>
      <c r="H21" s="21">
        <f t="shared" si="0"/>
        <v>29403638</v>
      </c>
      <c r="I21" s="79">
        <f>SUM(I16:I20)</f>
        <v>29703638</v>
      </c>
      <c r="J21" s="79">
        <f>SUM(J16:J20)</f>
        <v>0</v>
      </c>
      <c r="K21" s="22">
        <f t="shared" si="1"/>
        <v>29703638</v>
      </c>
      <c r="L21" s="74">
        <f>SUM(L16:L20)</f>
        <v>29873638</v>
      </c>
      <c r="M21" s="74">
        <f>SUM(M16:M19)</f>
        <v>0</v>
      </c>
      <c r="N21" s="74">
        <f t="shared" si="2"/>
        <v>29873638</v>
      </c>
    </row>
    <row r="22" spans="1:14" x14ac:dyDescent="0.25">
      <c r="A22" s="3" t="s">
        <v>49</v>
      </c>
      <c r="B22" s="3" t="s">
        <v>24</v>
      </c>
      <c r="C22" s="4">
        <v>2550437.4700000002</v>
      </c>
      <c r="D22" s="4">
        <v>3134150.62</v>
      </c>
      <c r="E22" s="4">
        <v>4852920.8</v>
      </c>
      <c r="F22" s="20">
        <v>4800000</v>
      </c>
      <c r="G22" s="20">
        <v>0</v>
      </c>
      <c r="H22" s="21">
        <f t="shared" si="0"/>
        <v>4800000</v>
      </c>
      <c r="I22" s="79">
        <v>4850000</v>
      </c>
      <c r="J22" s="79">
        <v>0</v>
      </c>
      <c r="K22" s="22">
        <f t="shared" si="1"/>
        <v>4850000</v>
      </c>
      <c r="L22" s="74">
        <v>4900000</v>
      </c>
      <c r="M22" s="74">
        <v>0</v>
      </c>
      <c r="N22" s="74">
        <f t="shared" si="2"/>
        <v>4900000</v>
      </c>
    </row>
    <row r="23" spans="1:14" x14ac:dyDescent="0.25">
      <c r="A23" s="3" t="s">
        <v>50</v>
      </c>
      <c r="B23" s="3" t="s">
        <v>25</v>
      </c>
      <c r="C23" s="4">
        <v>828863.83</v>
      </c>
      <c r="D23" s="4">
        <v>874964.5</v>
      </c>
      <c r="E23" s="4">
        <v>800000</v>
      </c>
      <c r="F23" s="20">
        <v>800000</v>
      </c>
      <c r="G23" s="20">
        <v>0</v>
      </c>
      <c r="H23" s="21">
        <f t="shared" si="0"/>
        <v>800000</v>
      </c>
      <c r="I23" s="79">
        <v>808000</v>
      </c>
      <c r="J23" s="79">
        <v>0</v>
      </c>
      <c r="K23" s="22">
        <f t="shared" si="1"/>
        <v>808000</v>
      </c>
      <c r="L23" s="74">
        <v>816800</v>
      </c>
      <c r="M23" s="74">
        <v>0</v>
      </c>
      <c r="N23" s="74">
        <f t="shared" si="2"/>
        <v>816800</v>
      </c>
    </row>
    <row r="24" spans="1:14" x14ac:dyDescent="0.25">
      <c r="A24" s="3" t="s">
        <v>51</v>
      </c>
      <c r="B24" s="3" t="s">
        <v>26</v>
      </c>
      <c r="C24" s="4">
        <v>2457301.6</v>
      </c>
      <c r="D24" s="4">
        <v>2400291.36</v>
      </c>
      <c r="E24" s="4">
        <v>2395000</v>
      </c>
      <c r="F24" s="20">
        <v>2395000</v>
      </c>
      <c r="G24" s="20">
        <v>0</v>
      </c>
      <c r="H24" s="21">
        <f t="shared" si="0"/>
        <v>2395000</v>
      </c>
      <c r="I24" s="79">
        <v>2400000</v>
      </c>
      <c r="J24" s="79">
        <v>0</v>
      </c>
      <c r="K24" s="22">
        <f t="shared" si="1"/>
        <v>2400000</v>
      </c>
      <c r="L24" s="74">
        <v>241000</v>
      </c>
      <c r="M24" s="74">
        <v>0</v>
      </c>
      <c r="N24" s="74">
        <f t="shared" si="2"/>
        <v>241000</v>
      </c>
    </row>
    <row r="25" spans="1:14" s="2" customFormat="1" x14ac:dyDescent="0.25">
      <c r="A25" s="5" t="s">
        <v>52</v>
      </c>
      <c r="B25" s="5" t="s">
        <v>24</v>
      </c>
      <c r="C25" s="6">
        <f>SUM(C22:C24)</f>
        <v>5836602.9000000004</v>
      </c>
      <c r="D25" s="6">
        <f>SUM(D22:D24)</f>
        <v>6409406.4800000004</v>
      </c>
      <c r="E25" s="6">
        <f>SUM(E22:E24)</f>
        <v>8047920.7999999998</v>
      </c>
      <c r="F25" s="21">
        <f>SUM(F22:F24)</f>
        <v>7995000</v>
      </c>
      <c r="G25" s="21">
        <f>SUM(G22:G24)</f>
        <v>0</v>
      </c>
      <c r="H25" s="21">
        <f t="shared" si="0"/>
        <v>7995000</v>
      </c>
      <c r="I25" s="79">
        <f>SUM(I22:I24)</f>
        <v>8058000</v>
      </c>
      <c r="J25" s="79">
        <f>SUM(J22:J24)</f>
        <v>0</v>
      </c>
      <c r="K25" s="22">
        <f t="shared" si="1"/>
        <v>8058000</v>
      </c>
      <c r="L25" s="74">
        <f>SUM(L22:L24)</f>
        <v>5957800</v>
      </c>
      <c r="M25" s="74">
        <f>SUM(M22:M24)</f>
        <v>0</v>
      </c>
      <c r="N25" s="74">
        <f t="shared" si="2"/>
        <v>5957800</v>
      </c>
    </row>
    <row r="26" spans="1:14" x14ac:dyDescent="0.25">
      <c r="A26" s="3" t="s">
        <v>53</v>
      </c>
      <c r="B26" s="3" t="s">
        <v>27</v>
      </c>
      <c r="C26" s="4">
        <v>2384694.2799999998</v>
      </c>
      <c r="D26" s="4">
        <v>3784349.74</v>
      </c>
      <c r="E26" s="4">
        <v>4879114.5</v>
      </c>
      <c r="F26" s="20">
        <v>4000000</v>
      </c>
      <c r="G26" s="20">
        <v>0</v>
      </c>
      <c r="H26" s="21">
        <f t="shared" si="0"/>
        <v>4000000</v>
      </c>
      <c r="I26" s="79">
        <v>4100000</v>
      </c>
      <c r="J26" s="79">
        <v>0</v>
      </c>
      <c r="K26" s="22">
        <f t="shared" si="1"/>
        <v>4100000</v>
      </c>
      <c r="L26" s="74">
        <v>4100000</v>
      </c>
      <c r="M26" s="74">
        <v>0</v>
      </c>
      <c r="N26" s="74">
        <f t="shared" si="2"/>
        <v>4100000</v>
      </c>
    </row>
    <row r="27" spans="1:14" x14ac:dyDescent="0.25">
      <c r="A27" s="3" t="s">
        <v>54</v>
      </c>
      <c r="B27" s="3" t="s">
        <v>56</v>
      </c>
      <c r="C27" s="4">
        <v>1085600</v>
      </c>
      <c r="D27" s="4">
        <v>1009773.05</v>
      </c>
      <c r="E27" s="4">
        <v>1278952</v>
      </c>
      <c r="F27" s="20">
        <v>1278952</v>
      </c>
      <c r="G27" s="20">
        <v>1000000</v>
      </c>
      <c r="H27" s="21">
        <f>F27+G27</f>
        <v>2278952</v>
      </c>
      <c r="I27" s="79">
        <v>1300000</v>
      </c>
      <c r="J27" s="79">
        <v>0</v>
      </c>
      <c r="K27" s="22">
        <f>I27+J27</f>
        <v>1300000</v>
      </c>
      <c r="L27" s="74">
        <v>1350000</v>
      </c>
      <c r="M27" s="74">
        <v>0</v>
      </c>
      <c r="N27" s="74">
        <f t="shared" si="2"/>
        <v>1350000</v>
      </c>
    </row>
    <row r="28" spans="1:14" s="2" customFormat="1" x14ac:dyDescent="0.25">
      <c r="A28" s="5" t="s">
        <v>55</v>
      </c>
      <c r="B28" s="5" t="s">
        <v>27</v>
      </c>
      <c r="C28" s="6">
        <f>SUM(C26:C27)</f>
        <v>3470294.28</v>
      </c>
      <c r="D28" s="6">
        <f>SUM(D26:D27)</f>
        <v>4794122.79</v>
      </c>
      <c r="E28" s="6">
        <f>SUM(E26:E27)</f>
        <v>6158066.5</v>
      </c>
      <c r="F28" s="21">
        <f>F26+F27</f>
        <v>5278952</v>
      </c>
      <c r="G28" s="21">
        <f>G26+G27</f>
        <v>1000000</v>
      </c>
      <c r="H28" s="21">
        <f t="shared" ref="H28:H36" si="3">F28+G28</f>
        <v>6278952</v>
      </c>
      <c r="I28" s="79">
        <f>I26+I27</f>
        <v>5400000</v>
      </c>
      <c r="J28" s="79">
        <f>J26+J27</f>
        <v>0</v>
      </c>
      <c r="K28" s="22">
        <f t="shared" ref="K28:K36" si="4">I28+J28</f>
        <v>5400000</v>
      </c>
      <c r="L28" s="74">
        <f>L26+L27</f>
        <v>5450000</v>
      </c>
      <c r="M28" s="74">
        <f>M26+M27</f>
        <v>0</v>
      </c>
      <c r="N28" s="74">
        <f t="shared" si="2"/>
        <v>5450000</v>
      </c>
    </row>
    <row r="29" spans="1:14" x14ac:dyDescent="0.25">
      <c r="A29" s="3" t="s">
        <v>57</v>
      </c>
      <c r="B29" s="3" t="s">
        <v>28</v>
      </c>
      <c r="C29" s="4">
        <v>3011696.62</v>
      </c>
      <c r="D29" s="4">
        <v>3963407.57</v>
      </c>
      <c r="E29" s="4">
        <v>4285025.78</v>
      </c>
      <c r="F29" s="20">
        <v>4280000</v>
      </c>
      <c r="G29" s="20">
        <v>0</v>
      </c>
      <c r="H29" s="21">
        <f t="shared" si="3"/>
        <v>4280000</v>
      </c>
      <c r="I29" s="79">
        <v>4300000</v>
      </c>
      <c r="J29" s="79">
        <v>0</v>
      </c>
      <c r="K29" s="22">
        <f t="shared" si="4"/>
        <v>4300000</v>
      </c>
      <c r="L29" s="74">
        <v>4330000</v>
      </c>
      <c r="M29" s="74">
        <v>0</v>
      </c>
      <c r="N29" s="74">
        <f t="shared" si="2"/>
        <v>4330000</v>
      </c>
    </row>
    <row r="30" spans="1:14" x14ac:dyDescent="0.25">
      <c r="A30" s="3" t="s">
        <v>58</v>
      </c>
      <c r="B30" s="3" t="s">
        <v>60</v>
      </c>
      <c r="C30" s="4">
        <v>1152648.44</v>
      </c>
      <c r="D30" s="4">
        <v>1158557.0900000001</v>
      </c>
      <c r="E30" s="4">
        <v>1119202.51</v>
      </c>
      <c r="F30" s="20">
        <v>1130000</v>
      </c>
      <c r="G30" s="20">
        <v>0</v>
      </c>
      <c r="H30" s="21">
        <f t="shared" si="3"/>
        <v>1130000</v>
      </c>
      <c r="I30" s="79">
        <v>1130000</v>
      </c>
      <c r="J30" s="79">
        <v>0</v>
      </c>
      <c r="K30" s="22">
        <f t="shared" si="4"/>
        <v>1130000</v>
      </c>
      <c r="L30" s="74">
        <v>1130000</v>
      </c>
      <c r="M30" s="74">
        <v>0</v>
      </c>
      <c r="N30" s="74">
        <f t="shared" si="2"/>
        <v>1130000</v>
      </c>
    </row>
    <row r="31" spans="1:14" s="2" customFormat="1" x14ac:dyDescent="0.25">
      <c r="A31" s="5" t="s">
        <v>59</v>
      </c>
      <c r="B31" s="5" t="s">
        <v>28</v>
      </c>
      <c r="C31" s="6">
        <f>C29+C30</f>
        <v>4164345.06</v>
      </c>
      <c r="D31" s="6">
        <f>D29+D30</f>
        <v>5121964.66</v>
      </c>
      <c r="E31" s="6">
        <f>E29+E30</f>
        <v>5404228.29</v>
      </c>
      <c r="F31" s="21">
        <f>F29+F30</f>
        <v>5410000</v>
      </c>
      <c r="G31" s="21">
        <f>G29+G30</f>
        <v>0</v>
      </c>
      <c r="H31" s="21">
        <f t="shared" si="3"/>
        <v>5410000</v>
      </c>
      <c r="I31" s="79">
        <f>I29+I30</f>
        <v>5430000</v>
      </c>
      <c r="J31" s="79">
        <f>J29+J30</f>
        <v>0</v>
      </c>
      <c r="K31" s="22">
        <f t="shared" si="4"/>
        <v>5430000</v>
      </c>
      <c r="L31" s="74">
        <f>L29+L30</f>
        <v>5460000</v>
      </c>
      <c r="M31" s="74">
        <f>M29+M30</f>
        <v>0</v>
      </c>
      <c r="N31" s="74">
        <f t="shared" si="2"/>
        <v>5460000</v>
      </c>
    </row>
    <row r="32" spans="1:14" s="2" customFormat="1" x14ac:dyDescent="0.25">
      <c r="A32" s="5" t="s">
        <v>61</v>
      </c>
      <c r="B32" s="5" t="s">
        <v>29</v>
      </c>
      <c r="C32" s="6">
        <v>6065804.3399999999</v>
      </c>
      <c r="D32" s="6">
        <v>5848910.5199999996</v>
      </c>
      <c r="E32" s="6">
        <v>9268500</v>
      </c>
      <c r="F32" s="21">
        <v>6500000</v>
      </c>
      <c r="G32" s="21">
        <v>0</v>
      </c>
      <c r="H32" s="21">
        <f t="shared" si="3"/>
        <v>6500000</v>
      </c>
      <c r="I32" s="79">
        <v>6500000</v>
      </c>
      <c r="J32" s="79">
        <v>0</v>
      </c>
      <c r="K32" s="22">
        <f t="shared" si="4"/>
        <v>6500000</v>
      </c>
      <c r="L32" s="74">
        <v>6500000</v>
      </c>
      <c r="M32" s="74">
        <v>0</v>
      </c>
      <c r="N32" s="74">
        <f t="shared" si="2"/>
        <v>6500000</v>
      </c>
    </row>
    <row r="33" spans="1:14" x14ac:dyDescent="0.25">
      <c r="A33" s="10" t="s">
        <v>62</v>
      </c>
      <c r="B33" s="10" t="s">
        <v>30</v>
      </c>
      <c r="C33" s="17">
        <v>6712434.8200000003</v>
      </c>
      <c r="D33" s="17">
        <v>2800037.43</v>
      </c>
      <c r="E33" s="4">
        <v>2469189.2799999998</v>
      </c>
      <c r="F33" s="20">
        <v>2400000</v>
      </c>
      <c r="G33" s="20">
        <v>0</v>
      </c>
      <c r="H33" s="21">
        <f t="shared" si="3"/>
        <v>2400000</v>
      </c>
      <c r="I33" s="79">
        <v>2400000</v>
      </c>
      <c r="J33" s="79">
        <v>0</v>
      </c>
      <c r="K33" s="22">
        <f t="shared" si="4"/>
        <v>2400000</v>
      </c>
      <c r="L33" s="74">
        <v>2550000</v>
      </c>
      <c r="M33" s="74">
        <v>0</v>
      </c>
      <c r="N33" s="74">
        <f t="shared" si="2"/>
        <v>2550000</v>
      </c>
    </row>
    <row r="34" spans="1:14" x14ac:dyDescent="0.25">
      <c r="A34" s="10" t="s">
        <v>63</v>
      </c>
      <c r="B34" s="10" t="s">
        <v>65</v>
      </c>
      <c r="C34" s="17">
        <v>1255251.97</v>
      </c>
      <c r="D34" s="17">
        <v>1764409.08</v>
      </c>
      <c r="E34" s="4">
        <v>2098349</v>
      </c>
      <c r="F34" s="20">
        <v>2484055.94</v>
      </c>
      <c r="G34" s="20">
        <v>0</v>
      </c>
      <c r="H34" s="21">
        <f t="shared" si="3"/>
        <v>2484055.94</v>
      </c>
      <c r="I34" s="79">
        <v>2500000</v>
      </c>
      <c r="J34" s="79">
        <v>0</v>
      </c>
      <c r="K34" s="22">
        <f t="shared" si="4"/>
        <v>2500000</v>
      </c>
      <c r="L34" s="74">
        <v>2500000</v>
      </c>
      <c r="M34" s="74">
        <v>0</v>
      </c>
      <c r="N34" s="74">
        <f t="shared" si="2"/>
        <v>2500000</v>
      </c>
    </row>
    <row r="35" spans="1:14" s="2" customFormat="1" x14ac:dyDescent="0.25">
      <c r="A35" s="5" t="s">
        <v>64</v>
      </c>
      <c r="B35" s="5" t="s">
        <v>30</v>
      </c>
      <c r="C35" s="6">
        <f>C33+C34</f>
        <v>7967686.79</v>
      </c>
      <c r="D35" s="6">
        <f>D33+D34</f>
        <v>4564446.51</v>
      </c>
      <c r="E35" s="6">
        <f>E33+E34</f>
        <v>4567538.2799999993</v>
      </c>
      <c r="F35" s="21">
        <f>F33+F34</f>
        <v>4884055.9399999995</v>
      </c>
      <c r="G35" s="21">
        <f>G33+G34</f>
        <v>0</v>
      </c>
      <c r="H35" s="21">
        <f t="shared" si="3"/>
        <v>4884055.9399999995</v>
      </c>
      <c r="I35" s="79">
        <f>I33+I34</f>
        <v>4900000</v>
      </c>
      <c r="J35" s="79">
        <v>0</v>
      </c>
      <c r="K35" s="22">
        <f t="shared" si="4"/>
        <v>4900000</v>
      </c>
      <c r="L35" s="74">
        <f>L33+L34</f>
        <v>5050000</v>
      </c>
      <c r="M35" s="74">
        <f>M33+M34</f>
        <v>0</v>
      </c>
      <c r="N35" s="74">
        <f t="shared" si="2"/>
        <v>5050000</v>
      </c>
    </row>
    <row r="36" spans="1:14" s="2" customFormat="1" x14ac:dyDescent="0.25">
      <c r="A36" s="11">
        <v>100</v>
      </c>
      <c r="B36" s="5" t="s">
        <v>66</v>
      </c>
      <c r="C36" s="6">
        <v>8967974.8100000005</v>
      </c>
      <c r="D36" s="6">
        <v>6749411.0999999996</v>
      </c>
      <c r="E36" s="6">
        <v>8365020</v>
      </c>
      <c r="F36" s="21">
        <v>8400000</v>
      </c>
      <c r="G36" s="21">
        <v>0</v>
      </c>
      <c r="H36" s="21">
        <f t="shared" si="3"/>
        <v>8400000</v>
      </c>
      <c r="I36" s="79">
        <v>8450000</v>
      </c>
      <c r="J36" s="79">
        <v>0</v>
      </c>
      <c r="K36" s="22">
        <f t="shared" si="4"/>
        <v>8450000</v>
      </c>
      <c r="L36" s="74">
        <v>8500000</v>
      </c>
      <c r="M36" s="74">
        <v>0</v>
      </c>
      <c r="N36" s="74">
        <f t="shared" si="2"/>
        <v>8500000</v>
      </c>
    </row>
    <row r="37" spans="1:14" x14ac:dyDescent="0.25">
      <c r="A37" s="7"/>
    </row>
    <row r="38" spans="1:14" x14ac:dyDescent="0.25">
      <c r="A38" s="7"/>
      <c r="B38" s="94" t="s">
        <v>178</v>
      </c>
      <c r="C38" s="1">
        <f>C6+C7+C8+C9+C10+C11+C13+C16+C17+C19+C25+C28+C31+C32+C35+C36</f>
        <v>79586306.750000015</v>
      </c>
      <c r="D38" s="1">
        <f>D6+D7+D8+D9+D10+D11+D13+D16+D17+D19+D25+D28+D31+D32+D35+D36</f>
        <v>77502911.450000003</v>
      </c>
      <c r="E38" s="1">
        <f>E6+E7+E8+E9+E10+E11+E13+E16+E17+E19+E25+E28+E31+E32+E35+E36</f>
        <v>89616737.460000008</v>
      </c>
      <c r="F38" s="80">
        <f t="shared" ref="F38:N38" si="5">F6+F7+F8+F9+F10+F11+F13+F16+F17+F19+F25+F28+F31+F32+F35+F36</f>
        <v>82118885.939999998</v>
      </c>
      <c r="G38" s="1">
        <f t="shared" si="5"/>
        <v>1000000</v>
      </c>
      <c r="H38" s="80">
        <f t="shared" si="5"/>
        <v>83118885.939999998</v>
      </c>
      <c r="I38" s="1">
        <f t="shared" si="5"/>
        <v>82918878</v>
      </c>
      <c r="J38" s="1">
        <f t="shared" si="5"/>
        <v>0</v>
      </c>
      <c r="K38" s="1">
        <f t="shared" si="5"/>
        <v>82918878</v>
      </c>
      <c r="L38" s="1">
        <f t="shared" si="5"/>
        <v>81888678</v>
      </c>
      <c r="M38" s="1">
        <f t="shared" si="5"/>
        <v>0</v>
      </c>
      <c r="N38" s="1">
        <f t="shared" si="5"/>
        <v>81888678</v>
      </c>
    </row>
    <row r="39" spans="1:14" x14ac:dyDescent="0.25">
      <c r="B39" s="95" t="s">
        <v>179</v>
      </c>
      <c r="C39" s="1">
        <f>C12+C14+C18+C20</f>
        <v>70197535.659999996</v>
      </c>
      <c r="D39" s="1">
        <f>D12+D14+D18+D20</f>
        <v>69421139.390000001</v>
      </c>
      <c r="E39" s="1">
        <f t="shared" ref="E39:N39" si="6">E12+E14+E18+E20</f>
        <v>69467168.670000002</v>
      </c>
      <c r="F39" s="1">
        <f t="shared" si="6"/>
        <v>69776682.49000001</v>
      </c>
      <c r="G39" s="1">
        <f t="shared" si="6"/>
        <v>0</v>
      </c>
      <c r="H39" s="1">
        <f t="shared" si="6"/>
        <v>69776682.49000001</v>
      </c>
      <c r="I39" s="1">
        <f t="shared" si="6"/>
        <v>69776682.49000001</v>
      </c>
      <c r="J39" s="1">
        <f t="shared" si="6"/>
        <v>0</v>
      </c>
      <c r="K39" s="1">
        <f t="shared" si="6"/>
        <v>69776682.49000001</v>
      </c>
      <c r="L39" s="1">
        <f t="shared" si="6"/>
        <v>69776682.49000001</v>
      </c>
      <c r="M39" s="1">
        <f t="shared" si="6"/>
        <v>0</v>
      </c>
      <c r="N39" s="1">
        <f t="shared" si="6"/>
        <v>69776682.49000001</v>
      </c>
    </row>
    <row r="40" spans="1:14" s="2" customFormat="1" x14ac:dyDescent="0.25">
      <c r="B40" s="80" t="s">
        <v>180</v>
      </c>
      <c r="C40" s="80">
        <f>C38+C39</f>
        <v>149783842.41000003</v>
      </c>
      <c r="D40" s="80">
        <f>D38+D39</f>
        <v>146924050.84</v>
      </c>
      <c r="E40" s="80">
        <f t="shared" ref="E40:N40" si="7">E38+E39</f>
        <v>159083906.13</v>
      </c>
      <c r="F40" s="80">
        <f t="shared" si="7"/>
        <v>151895568.43000001</v>
      </c>
      <c r="G40" s="80">
        <f t="shared" si="7"/>
        <v>1000000</v>
      </c>
      <c r="H40" s="80">
        <f t="shared" si="7"/>
        <v>152895568.43000001</v>
      </c>
      <c r="I40" s="80">
        <f t="shared" si="7"/>
        <v>152695560.49000001</v>
      </c>
      <c r="J40" s="80">
        <f t="shared" si="7"/>
        <v>0</v>
      </c>
      <c r="K40" s="80">
        <f t="shared" si="7"/>
        <v>152695560.49000001</v>
      </c>
      <c r="L40" s="80">
        <f t="shared" si="7"/>
        <v>151665360.49000001</v>
      </c>
      <c r="M40" s="80">
        <f t="shared" si="7"/>
        <v>0</v>
      </c>
      <c r="N40" s="80">
        <f t="shared" si="7"/>
        <v>151665360.49000001</v>
      </c>
    </row>
    <row r="41" spans="1:14" x14ac:dyDescent="0.25">
      <c r="H41" s="1"/>
    </row>
  </sheetData>
  <mergeCells count="3">
    <mergeCell ref="F4:H4"/>
    <mergeCell ref="I4:K4"/>
    <mergeCell ref="L4:N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workbookViewId="0">
      <selection activeCell="N12" sqref="N12"/>
    </sheetView>
  </sheetViews>
  <sheetFormatPr defaultRowHeight="15" x14ac:dyDescent="0.25"/>
  <cols>
    <col min="4" max="4" width="11.28515625" bestFit="1" customWidth="1"/>
    <col min="5" max="5" width="11.28515625" customWidth="1"/>
    <col min="6" max="7" width="11.28515625" bestFit="1" customWidth="1"/>
    <col min="8" max="8" width="9.85546875" bestFit="1" customWidth="1"/>
    <col min="9" max="10" width="11.28515625" bestFit="1" customWidth="1"/>
    <col min="11" max="11" width="9.85546875" bestFit="1" customWidth="1"/>
    <col min="12" max="12" width="11.28515625" bestFit="1" customWidth="1"/>
    <col min="13" max="13" width="13.140625" bestFit="1" customWidth="1"/>
    <col min="14" max="14" width="11.28515625" bestFit="1" customWidth="1"/>
    <col min="15" max="15" width="13.140625" bestFit="1" customWidth="1"/>
  </cols>
  <sheetData>
    <row r="1" spans="1:15" x14ac:dyDescent="0.25">
      <c r="A1" t="s">
        <v>173</v>
      </c>
    </row>
    <row r="3" spans="1:15" ht="15.75" x14ac:dyDescent="0.25">
      <c r="G3" s="120" t="s">
        <v>155</v>
      </c>
      <c r="H3" s="121"/>
      <c r="I3" s="122"/>
      <c r="J3" s="120" t="s">
        <v>156</v>
      </c>
      <c r="K3" s="121"/>
      <c r="L3" s="122"/>
      <c r="M3" s="123" t="s">
        <v>182</v>
      </c>
      <c r="N3" s="124"/>
      <c r="O3" s="126"/>
    </row>
    <row r="4" spans="1:15" ht="31.5" x14ac:dyDescent="0.25">
      <c r="A4" s="12" t="s">
        <v>0</v>
      </c>
      <c r="B4" s="13" t="s">
        <v>32</v>
      </c>
      <c r="C4" s="13" t="s">
        <v>67</v>
      </c>
      <c r="D4" s="90" t="s">
        <v>148</v>
      </c>
      <c r="E4" s="90" t="s">
        <v>181</v>
      </c>
      <c r="F4" s="14" t="s">
        <v>153</v>
      </c>
      <c r="G4" s="47" t="s">
        <v>157</v>
      </c>
      <c r="H4" s="47" t="s">
        <v>160</v>
      </c>
      <c r="I4" s="48" t="s">
        <v>154</v>
      </c>
      <c r="J4" s="50" t="s">
        <v>161</v>
      </c>
      <c r="K4" s="50" t="s">
        <v>162</v>
      </c>
      <c r="L4" s="51" t="s">
        <v>159</v>
      </c>
      <c r="M4" s="52" t="s">
        <v>157</v>
      </c>
      <c r="N4" s="54" t="s">
        <v>160</v>
      </c>
      <c r="O4" s="55" t="s">
        <v>183</v>
      </c>
    </row>
    <row r="5" spans="1:15" ht="15.75" x14ac:dyDescent="0.25">
      <c r="A5" s="104" t="s">
        <v>1</v>
      </c>
      <c r="B5" s="104" t="s">
        <v>174</v>
      </c>
      <c r="C5" s="15">
        <v>11</v>
      </c>
      <c r="D5" s="24">
        <v>1152648.44</v>
      </c>
      <c r="E5" s="24">
        <v>1158557.0900000001</v>
      </c>
      <c r="F5" s="25">
        <v>1119202.51</v>
      </c>
      <c r="G5" s="26">
        <v>1130000</v>
      </c>
      <c r="H5" s="26">
        <v>0</v>
      </c>
      <c r="I5" s="56">
        <f>G5</f>
        <v>1130000</v>
      </c>
      <c r="J5" s="27">
        <v>1130000</v>
      </c>
      <c r="K5" s="27">
        <v>0</v>
      </c>
      <c r="L5" s="58">
        <f>J5</f>
        <v>1130000</v>
      </c>
      <c r="M5" s="91">
        <v>1130000</v>
      </c>
      <c r="N5" s="92">
        <v>0</v>
      </c>
      <c r="O5" s="93">
        <f>M5</f>
        <v>1130000</v>
      </c>
    </row>
  </sheetData>
  <mergeCells count="3">
    <mergeCell ref="G3:I3"/>
    <mergeCell ref="J3:L3"/>
    <mergeCell ref="M3:O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workbookViewId="0">
      <selection activeCell="O14" sqref="O14"/>
    </sheetView>
  </sheetViews>
  <sheetFormatPr defaultRowHeight="15" x14ac:dyDescent="0.25"/>
  <cols>
    <col min="2" max="2" width="13.5703125" customWidth="1"/>
    <col min="4" max="4" width="13.7109375" bestFit="1" customWidth="1"/>
    <col min="5" max="5" width="13.7109375" customWidth="1"/>
    <col min="6" max="6" width="13.7109375" bestFit="1" customWidth="1"/>
    <col min="7" max="10" width="13.140625" bestFit="1" customWidth="1"/>
    <col min="12" max="13" width="13.140625" bestFit="1" customWidth="1"/>
    <col min="15" max="15" width="13.140625" bestFit="1" customWidth="1"/>
  </cols>
  <sheetData>
    <row r="1" spans="1:15" x14ac:dyDescent="0.25">
      <c r="A1" t="s">
        <v>175</v>
      </c>
    </row>
    <row r="3" spans="1:15" ht="15.75" x14ac:dyDescent="0.25">
      <c r="G3" s="120" t="s">
        <v>155</v>
      </c>
      <c r="H3" s="121"/>
      <c r="I3" s="122"/>
      <c r="J3" s="120" t="s">
        <v>156</v>
      </c>
      <c r="K3" s="121"/>
      <c r="L3" s="122"/>
      <c r="M3" s="123" t="s">
        <v>182</v>
      </c>
      <c r="N3" s="124"/>
      <c r="O3" s="126"/>
    </row>
    <row r="4" spans="1:15" ht="31.5" x14ac:dyDescent="0.25">
      <c r="A4" s="12" t="s">
        <v>0</v>
      </c>
      <c r="B4" s="13" t="s">
        <v>32</v>
      </c>
      <c r="C4" s="13" t="s">
        <v>67</v>
      </c>
      <c r="D4" s="19" t="s">
        <v>148</v>
      </c>
      <c r="E4" s="19" t="s">
        <v>181</v>
      </c>
      <c r="F4" s="14" t="s">
        <v>153</v>
      </c>
      <c r="G4" s="47" t="s">
        <v>157</v>
      </c>
      <c r="H4" s="47" t="s">
        <v>160</v>
      </c>
      <c r="I4" s="48" t="s">
        <v>154</v>
      </c>
      <c r="J4" s="50" t="s">
        <v>161</v>
      </c>
      <c r="K4" s="50" t="s">
        <v>162</v>
      </c>
      <c r="L4" s="51" t="s">
        <v>159</v>
      </c>
      <c r="M4" s="52" t="s">
        <v>157</v>
      </c>
      <c r="N4" s="54" t="s">
        <v>160</v>
      </c>
      <c r="O4" s="55" t="s">
        <v>183</v>
      </c>
    </row>
    <row r="5" spans="1:15" ht="15.75" x14ac:dyDescent="0.25">
      <c r="A5" s="104" t="s">
        <v>1</v>
      </c>
      <c r="B5" s="104" t="s">
        <v>176</v>
      </c>
      <c r="C5" s="15">
        <v>11</v>
      </c>
      <c r="D5" s="110" t="s">
        <v>177</v>
      </c>
      <c r="E5" s="111">
        <v>1764409.08</v>
      </c>
      <c r="F5" s="101">
        <v>2098349</v>
      </c>
      <c r="G5" s="111">
        <v>2484055.94</v>
      </c>
      <c r="H5" s="101"/>
      <c r="I5" s="111">
        <f>G5+H5</f>
        <v>2484055.94</v>
      </c>
      <c r="J5" s="111">
        <v>2500000</v>
      </c>
      <c r="K5" s="101"/>
      <c r="L5" s="111">
        <f>J5+K5</f>
        <v>2500000</v>
      </c>
      <c r="M5" s="101">
        <v>2500000</v>
      </c>
      <c r="N5" s="101"/>
      <c r="O5" s="101">
        <f>M5+N5</f>
        <v>2500000</v>
      </c>
    </row>
    <row r="6" spans="1:15" ht="15.75" x14ac:dyDescent="0.25">
      <c r="A6" s="3" t="s">
        <v>2</v>
      </c>
      <c r="B6" s="3"/>
      <c r="C6" s="112">
        <v>19</v>
      </c>
      <c r="D6" s="3"/>
      <c r="E6" s="3"/>
      <c r="F6" s="3"/>
      <c r="G6" s="3"/>
      <c r="H6" s="111">
        <v>3050045.28</v>
      </c>
      <c r="I6" s="111">
        <f>H6</f>
        <v>3050045.28</v>
      </c>
      <c r="J6" s="3">
        <v>0</v>
      </c>
      <c r="K6" s="3">
        <v>0</v>
      </c>
      <c r="L6" s="3">
        <v>0</v>
      </c>
      <c r="M6" s="3">
        <v>0</v>
      </c>
      <c r="N6" s="3"/>
      <c r="O6" s="3">
        <v>0</v>
      </c>
    </row>
  </sheetData>
  <mergeCells count="3">
    <mergeCell ref="G3:I3"/>
    <mergeCell ref="J3:L3"/>
    <mergeCell ref="M3:O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workbookViewId="0">
      <selection activeCell="G17" sqref="G17"/>
    </sheetView>
  </sheetViews>
  <sheetFormatPr defaultRowHeight="15" x14ac:dyDescent="0.25"/>
  <cols>
    <col min="1" max="1" width="3.5703125" customWidth="1"/>
    <col min="2" max="2" width="24.28515625" customWidth="1"/>
    <col min="3" max="3" width="6.28515625" customWidth="1"/>
    <col min="4" max="6" width="11.28515625" customWidth="1"/>
    <col min="7" max="7" width="14.42578125" style="1" customWidth="1"/>
    <col min="8" max="9" width="14.42578125" customWidth="1"/>
    <col min="10" max="10" width="7.140625" hidden="1" customWidth="1"/>
    <col min="11" max="13" width="13.42578125" customWidth="1"/>
    <col min="14" max="14" width="13.28515625" customWidth="1"/>
    <col min="15" max="15" width="6.7109375" hidden="1" customWidth="1"/>
    <col min="16" max="16" width="11.28515625" bestFit="1" customWidth="1"/>
    <col min="17" max="17" width="6.85546875" hidden="1" customWidth="1"/>
    <col min="18" max="18" width="13.7109375" customWidth="1"/>
    <col min="19" max="19" width="10.5703125" customWidth="1"/>
    <col min="20" max="20" width="7.140625" customWidth="1"/>
    <col min="21" max="21" width="38" customWidth="1"/>
    <col min="23" max="23" width="10.28515625" customWidth="1"/>
    <col min="24" max="24" width="14.28515625" customWidth="1"/>
    <col min="26" max="26" width="14.5703125" customWidth="1"/>
    <col min="27" max="27" width="11.5703125" customWidth="1"/>
    <col min="29" max="29" width="10.5703125" customWidth="1"/>
  </cols>
  <sheetData>
    <row r="1" spans="1:18" x14ac:dyDescent="0.25">
      <c r="A1" t="s">
        <v>138</v>
      </c>
    </row>
    <row r="3" spans="1:18" ht="15.75" x14ac:dyDescent="0.25">
      <c r="G3" s="120" t="s">
        <v>155</v>
      </c>
      <c r="H3" s="121"/>
      <c r="I3" s="122"/>
      <c r="J3" s="46"/>
      <c r="K3" s="120" t="s">
        <v>156</v>
      </c>
      <c r="L3" s="121"/>
      <c r="M3" s="122"/>
      <c r="N3" s="123" t="s">
        <v>182</v>
      </c>
      <c r="O3" s="124"/>
      <c r="P3" s="124"/>
      <c r="Q3" s="125"/>
      <c r="R3" s="126"/>
    </row>
    <row r="4" spans="1:18" ht="31.5" customHeight="1" x14ac:dyDescent="0.25">
      <c r="A4" s="12" t="s">
        <v>0</v>
      </c>
      <c r="B4" s="13" t="s">
        <v>32</v>
      </c>
      <c r="C4" s="13" t="s">
        <v>67</v>
      </c>
      <c r="D4" s="19" t="s">
        <v>148</v>
      </c>
      <c r="E4" s="19" t="s">
        <v>181</v>
      </c>
      <c r="F4" s="14" t="s">
        <v>153</v>
      </c>
      <c r="G4" s="47" t="s">
        <v>157</v>
      </c>
      <c r="H4" s="47" t="s">
        <v>160</v>
      </c>
      <c r="I4" s="48" t="s">
        <v>154</v>
      </c>
      <c r="J4" s="49" t="s">
        <v>33</v>
      </c>
      <c r="K4" s="50" t="s">
        <v>161</v>
      </c>
      <c r="L4" s="50" t="s">
        <v>162</v>
      </c>
      <c r="M4" s="51" t="s">
        <v>159</v>
      </c>
      <c r="N4" s="52" t="s">
        <v>157</v>
      </c>
      <c r="O4" s="53" t="s">
        <v>34</v>
      </c>
      <c r="P4" s="54" t="s">
        <v>160</v>
      </c>
      <c r="Q4" s="53" t="s">
        <v>149</v>
      </c>
      <c r="R4" s="55" t="s">
        <v>184</v>
      </c>
    </row>
    <row r="5" spans="1:18" ht="15.75" x14ac:dyDescent="0.25">
      <c r="A5" s="118" t="s">
        <v>1</v>
      </c>
      <c r="B5" s="127" t="s">
        <v>68</v>
      </c>
      <c r="C5" s="15">
        <v>11</v>
      </c>
      <c r="D5" s="24">
        <v>161712.43</v>
      </c>
      <c r="E5" s="24">
        <v>102093</v>
      </c>
      <c r="F5" s="25">
        <v>16700</v>
      </c>
      <c r="G5" s="26"/>
      <c r="H5" s="26"/>
      <c r="I5" s="56">
        <f>G5+H5</f>
        <v>0</v>
      </c>
      <c r="J5" s="57"/>
      <c r="K5" s="27"/>
      <c r="L5" s="27"/>
      <c r="M5" s="58">
        <f>K5+L5</f>
        <v>0</v>
      </c>
      <c r="N5" s="52"/>
      <c r="O5" s="54"/>
      <c r="P5" s="54"/>
      <c r="Q5" s="54"/>
      <c r="R5" s="107">
        <f>N5+P5</f>
        <v>0</v>
      </c>
    </row>
    <row r="6" spans="1:18" ht="15.75" x14ac:dyDescent="0.25">
      <c r="A6" s="118"/>
      <c r="B6" s="127"/>
      <c r="C6" s="15">
        <v>12</v>
      </c>
      <c r="D6" s="24">
        <v>2883775.86</v>
      </c>
      <c r="E6" s="24">
        <v>3272463.26</v>
      </c>
      <c r="F6" s="25">
        <v>2885638.03</v>
      </c>
      <c r="G6" s="26">
        <v>2825186.03</v>
      </c>
      <c r="H6" s="26"/>
      <c r="I6" s="56">
        <f t="shared" ref="I6:I62" si="0">G6+H6</f>
        <v>2825186.03</v>
      </c>
      <c r="J6" s="57"/>
      <c r="K6" s="27">
        <v>2825186.03</v>
      </c>
      <c r="L6" s="27"/>
      <c r="M6" s="58">
        <f t="shared" ref="M6:M62" si="1">K6+L6</f>
        <v>2825186.03</v>
      </c>
      <c r="N6" s="62">
        <v>2825186.03</v>
      </c>
      <c r="O6" s="54"/>
      <c r="P6" s="54"/>
      <c r="Q6" s="54"/>
      <c r="R6" s="107">
        <f>N6+P6</f>
        <v>2825186.03</v>
      </c>
    </row>
    <row r="7" spans="1:18" ht="15.75" customHeight="1" x14ac:dyDescent="0.25">
      <c r="A7" s="118" t="s">
        <v>2</v>
      </c>
      <c r="B7" s="119" t="s">
        <v>69</v>
      </c>
      <c r="C7" s="15">
        <v>11</v>
      </c>
      <c r="D7" s="24">
        <v>8789.7000000000007</v>
      </c>
      <c r="E7" s="24">
        <v>57703.519999999997</v>
      </c>
      <c r="F7" s="25">
        <v>35202.67</v>
      </c>
      <c r="G7" s="26"/>
      <c r="H7" s="26"/>
      <c r="I7" s="56">
        <f t="shared" si="0"/>
        <v>0</v>
      </c>
      <c r="J7" s="57"/>
      <c r="K7" s="27"/>
      <c r="L7" s="27"/>
      <c r="M7" s="58">
        <f t="shared" si="1"/>
        <v>0</v>
      </c>
      <c r="N7" s="62"/>
      <c r="O7" s="54"/>
      <c r="P7" s="54"/>
      <c r="Q7" s="54"/>
      <c r="R7" s="107">
        <f t="shared" ref="R7:R62" si="2">N7+P7</f>
        <v>0</v>
      </c>
    </row>
    <row r="8" spans="1:18" ht="15.75" x14ac:dyDescent="0.25">
      <c r="A8" s="118"/>
      <c r="B8" s="119"/>
      <c r="C8" s="15">
        <v>12</v>
      </c>
      <c r="D8" s="24">
        <v>388484.66</v>
      </c>
      <c r="E8" s="24">
        <v>441872.26</v>
      </c>
      <c r="F8" s="25">
        <v>424926.13</v>
      </c>
      <c r="G8" s="26">
        <v>428653.56</v>
      </c>
      <c r="H8" s="26"/>
      <c r="I8" s="56">
        <f t="shared" si="0"/>
        <v>428653.56</v>
      </c>
      <c r="J8" s="57"/>
      <c r="K8" s="27">
        <v>428653.56</v>
      </c>
      <c r="L8" s="27"/>
      <c r="M8" s="58">
        <f t="shared" si="1"/>
        <v>428653.56</v>
      </c>
      <c r="N8" s="62">
        <v>428653.56</v>
      </c>
      <c r="O8" s="54"/>
      <c r="P8" s="54"/>
      <c r="Q8" s="54"/>
      <c r="R8" s="107">
        <f t="shared" si="2"/>
        <v>428653.56</v>
      </c>
    </row>
    <row r="9" spans="1:18" ht="15.75" customHeight="1" x14ac:dyDescent="0.25">
      <c r="A9" s="118" t="s">
        <v>3</v>
      </c>
      <c r="B9" s="119" t="s">
        <v>70</v>
      </c>
      <c r="C9" s="15">
        <v>11</v>
      </c>
      <c r="D9" s="24">
        <v>72901.17</v>
      </c>
      <c r="E9" s="24">
        <v>88275.98</v>
      </c>
      <c r="F9" s="25">
        <v>83904.34</v>
      </c>
      <c r="G9" s="26"/>
      <c r="H9" s="26"/>
      <c r="I9" s="56">
        <f t="shared" si="0"/>
        <v>0</v>
      </c>
      <c r="J9" s="57"/>
      <c r="K9" s="27"/>
      <c r="L9" s="27"/>
      <c r="M9" s="58">
        <f t="shared" si="1"/>
        <v>0</v>
      </c>
      <c r="N9" s="62"/>
      <c r="O9" s="54"/>
      <c r="P9" s="54"/>
      <c r="Q9" s="54"/>
      <c r="R9" s="107">
        <f t="shared" si="2"/>
        <v>0</v>
      </c>
    </row>
    <row r="10" spans="1:18" ht="15.75" x14ac:dyDescent="0.25">
      <c r="A10" s="118"/>
      <c r="B10" s="119"/>
      <c r="C10" s="15">
        <v>12</v>
      </c>
      <c r="D10" s="24">
        <v>1219368.4099999999</v>
      </c>
      <c r="E10" s="24">
        <v>1256632.6399999999</v>
      </c>
      <c r="F10" s="25">
        <v>1053715.19</v>
      </c>
      <c r="G10" s="26">
        <v>1095863.8</v>
      </c>
      <c r="H10" s="26"/>
      <c r="I10" s="56">
        <f t="shared" si="0"/>
        <v>1095863.8</v>
      </c>
      <c r="J10" s="57"/>
      <c r="K10" s="27">
        <v>1095863.8</v>
      </c>
      <c r="L10" s="27"/>
      <c r="M10" s="58">
        <f t="shared" si="1"/>
        <v>1095863.8</v>
      </c>
      <c r="N10" s="62">
        <v>1095863.8</v>
      </c>
      <c r="O10" s="54"/>
      <c r="P10" s="54"/>
      <c r="Q10" s="54"/>
      <c r="R10" s="107">
        <f t="shared" si="2"/>
        <v>1095863.8</v>
      </c>
    </row>
    <row r="11" spans="1:18" ht="15.75" x14ac:dyDescent="0.25">
      <c r="A11" s="118" t="s">
        <v>4</v>
      </c>
      <c r="B11" s="127" t="s">
        <v>71</v>
      </c>
      <c r="C11" s="15">
        <v>11</v>
      </c>
      <c r="D11" s="24">
        <v>1999.6</v>
      </c>
      <c r="E11" s="24">
        <v>13648.15</v>
      </c>
      <c r="F11" s="25">
        <v>6300</v>
      </c>
      <c r="G11" s="26"/>
      <c r="H11" s="26"/>
      <c r="I11" s="56">
        <f t="shared" si="0"/>
        <v>0</v>
      </c>
      <c r="J11" s="57"/>
      <c r="K11" s="27"/>
      <c r="L11" s="27"/>
      <c r="M11" s="58">
        <f t="shared" si="1"/>
        <v>0</v>
      </c>
      <c r="N11" s="62"/>
      <c r="O11" s="54"/>
      <c r="P11" s="54"/>
      <c r="Q11" s="54"/>
      <c r="R11" s="107">
        <f t="shared" si="2"/>
        <v>0</v>
      </c>
    </row>
    <row r="12" spans="1:18" ht="15.75" x14ac:dyDescent="0.25">
      <c r="A12" s="118"/>
      <c r="B12" s="127"/>
      <c r="C12" s="15">
        <v>12</v>
      </c>
      <c r="D12" s="24">
        <v>412169.97</v>
      </c>
      <c r="E12" s="24">
        <v>408217.01</v>
      </c>
      <c r="F12" s="25">
        <v>407437.02</v>
      </c>
      <c r="G12" s="26">
        <v>423734.5</v>
      </c>
      <c r="H12" s="26"/>
      <c r="I12" s="56">
        <f t="shared" si="0"/>
        <v>423734.5</v>
      </c>
      <c r="J12" s="57"/>
      <c r="K12" s="27">
        <v>423734.5</v>
      </c>
      <c r="L12" s="27"/>
      <c r="M12" s="58">
        <f t="shared" si="1"/>
        <v>423734.5</v>
      </c>
      <c r="N12" s="62">
        <v>423734.5</v>
      </c>
      <c r="O12" s="54"/>
      <c r="P12" s="54"/>
      <c r="Q12" s="54"/>
      <c r="R12" s="107">
        <f t="shared" si="2"/>
        <v>423734.5</v>
      </c>
    </row>
    <row r="13" spans="1:18" ht="15.75" x14ac:dyDescent="0.25">
      <c r="A13" s="118" t="s">
        <v>5</v>
      </c>
      <c r="B13" s="127" t="s">
        <v>72</v>
      </c>
      <c r="C13" s="15">
        <v>11</v>
      </c>
      <c r="D13" s="24">
        <v>50917.53</v>
      </c>
      <c r="E13" s="24">
        <v>46677.52</v>
      </c>
      <c r="F13" s="25">
        <v>22150</v>
      </c>
      <c r="G13" s="26"/>
      <c r="H13" s="26"/>
      <c r="I13" s="56">
        <f t="shared" si="0"/>
        <v>0</v>
      </c>
      <c r="J13" s="57"/>
      <c r="K13" s="27"/>
      <c r="L13" s="27"/>
      <c r="M13" s="58">
        <f t="shared" si="1"/>
        <v>0</v>
      </c>
      <c r="N13" s="62"/>
      <c r="O13" s="54"/>
      <c r="P13" s="54"/>
      <c r="Q13" s="54"/>
      <c r="R13" s="107">
        <f t="shared" si="2"/>
        <v>0</v>
      </c>
    </row>
    <row r="14" spans="1:18" ht="15.75" x14ac:dyDescent="0.25">
      <c r="A14" s="118"/>
      <c r="B14" s="127"/>
      <c r="C14" s="15">
        <v>12</v>
      </c>
      <c r="D14" s="24">
        <v>1863720.33</v>
      </c>
      <c r="E14" s="24">
        <v>1586893.75</v>
      </c>
      <c r="F14" s="25">
        <v>1646174.44</v>
      </c>
      <c r="G14" s="26">
        <v>1712021.42</v>
      </c>
      <c r="H14" s="26"/>
      <c r="I14" s="56">
        <f t="shared" si="0"/>
        <v>1712021.42</v>
      </c>
      <c r="J14" s="57"/>
      <c r="K14" s="27">
        <v>1712021.42</v>
      </c>
      <c r="L14" s="27"/>
      <c r="M14" s="58">
        <f t="shared" si="1"/>
        <v>1712021.42</v>
      </c>
      <c r="N14" s="62">
        <v>1712021.42</v>
      </c>
      <c r="O14" s="54"/>
      <c r="P14" s="54"/>
      <c r="Q14" s="54"/>
      <c r="R14" s="107">
        <f t="shared" si="2"/>
        <v>1712021.42</v>
      </c>
    </row>
    <row r="15" spans="1:18" ht="15.75" x14ac:dyDescent="0.25">
      <c r="A15" s="118" t="s">
        <v>6</v>
      </c>
      <c r="B15" s="127" t="s">
        <v>73</v>
      </c>
      <c r="C15" s="15">
        <v>11</v>
      </c>
      <c r="D15" s="24">
        <v>24012.03</v>
      </c>
      <c r="E15" s="24">
        <v>24702.09</v>
      </c>
      <c r="F15" s="25">
        <v>24500</v>
      </c>
      <c r="G15" s="26"/>
      <c r="H15" s="26"/>
      <c r="I15" s="56">
        <f t="shared" si="0"/>
        <v>0</v>
      </c>
      <c r="J15" s="57"/>
      <c r="K15" s="27"/>
      <c r="L15" s="27"/>
      <c r="M15" s="58">
        <f t="shared" si="1"/>
        <v>0</v>
      </c>
      <c r="N15" s="62"/>
      <c r="O15" s="54"/>
      <c r="P15" s="54"/>
      <c r="Q15" s="54"/>
      <c r="R15" s="107">
        <f t="shared" si="2"/>
        <v>0</v>
      </c>
    </row>
    <row r="16" spans="1:18" ht="15.75" x14ac:dyDescent="0.25">
      <c r="A16" s="118"/>
      <c r="B16" s="127"/>
      <c r="C16" s="15">
        <v>12</v>
      </c>
      <c r="D16" s="24">
        <v>791702.75</v>
      </c>
      <c r="E16" s="24">
        <v>487700.73</v>
      </c>
      <c r="F16" s="25">
        <v>454151.38</v>
      </c>
      <c r="G16" s="26">
        <v>451843.74</v>
      </c>
      <c r="H16" s="26"/>
      <c r="I16" s="56">
        <f t="shared" si="0"/>
        <v>451843.74</v>
      </c>
      <c r="J16" s="57"/>
      <c r="K16" s="27">
        <v>451843.74</v>
      </c>
      <c r="L16" s="27"/>
      <c r="M16" s="58">
        <f t="shared" si="1"/>
        <v>451843.74</v>
      </c>
      <c r="N16" s="62">
        <v>451843.74</v>
      </c>
      <c r="O16" s="54"/>
      <c r="P16" s="54"/>
      <c r="Q16" s="54"/>
      <c r="R16" s="107">
        <f t="shared" si="2"/>
        <v>451843.74</v>
      </c>
    </row>
    <row r="17" spans="1:18" ht="15.75" customHeight="1" x14ac:dyDescent="0.25">
      <c r="A17" s="118" t="s">
        <v>7</v>
      </c>
      <c r="B17" s="119" t="s">
        <v>74</v>
      </c>
      <c r="C17" s="15">
        <v>11</v>
      </c>
      <c r="D17" s="24">
        <v>28297.33</v>
      </c>
      <c r="E17" s="24">
        <v>10998.21</v>
      </c>
      <c r="F17" s="25">
        <v>26300</v>
      </c>
      <c r="G17" s="26"/>
      <c r="H17" s="26"/>
      <c r="I17" s="56">
        <f t="shared" si="0"/>
        <v>0</v>
      </c>
      <c r="J17" s="57"/>
      <c r="K17" s="27"/>
      <c r="L17" s="27"/>
      <c r="M17" s="58">
        <f t="shared" si="1"/>
        <v>0</v>
      </c>
      <c r="N17" s="62"/>
      <c r="O17" s="54"/>
      <c r="P17" s="54"/>
      <c r="Q17" s="54"/>
      <c r="R17" s="107">
        <f t="shared" si="2"/>
        <v>0</v>
      </c>
    </row>
    <row r="18" spans="1:18" ht="15.75" x14ac:dyDescent="0.25">
      <c r="A18" s="118"/>
      <c r="B18" s="119"/>
      <c r="C18" s="15">
        <v>12</v>
      </c>
      <c r="D18" s="24">
        <v>326679.77</v>
      </c>
      <c r="E18" s="24">
        <v>354403.32</v>
      </c>
      <c r="F18" s="25">
        <v>364993.45</v>
      </c>
      <c r="G18" s="26">
        <v>363268.1</v>
      </c>
      <c r="H18" s="26"/>
      <c r="I18" s="56">
        <f t="shared" si="0"/>
        <v>363268.1</v>
      </c>
      <c r="J18" s="57"/>
      <c r="K18" s="27">
        <v>363268.1</v>
      </c>
      <c r="L18" s="27"/>
      <c r="M18" s="58">
        <f t="shared" si="1"/>
        <v>363268.1</v>
      </c>
      <c r="N18" s="62">
        <v>363268.1</v>
      </c>
      <c r="O18" s="54"/>
      <c r="P18" s="54"/>
      <c r="Q18" s="54"/>
      <c r="R18" s="107">
        <f t="shared" si="2"/>
        <v>363268.1</v>
      </c>
    </row>
    <row r="19" spans="1:18" ht="15.75" customHeight="1" x14ac:dyDescent="0.25">
      <c r="A19" s="118" t="s">
        <v>8</v>
      </c>
      <c r="B19" s="119" t="s">
        <v>75</v>
      </c>
      <c r="C19" s="15">
        <v>11</v>
      </c>
      <c r="D19" s="24">
        <v>26100</v>
      </c>
      <c r="E19" s="24">
        <v>10200</v>
      </c>
      <c r="F19" s="25">
        <v>12400</v>
      </c>
      <c r="G19" s="26"/>
      <c r="H19" s="26"/>
      <c r="I19" s="56">
        <f t="shared" si="0"/>
        <v>0</v>
      </c>
      <c r="J19" s="57"/>
      <c r="K19" s="27"/>
      <c r="L19" s="27"/>
      <c r="M19" s="58">
        <f t="shared" si="1"/>
        <v>0</v>
      </c>
      <c r="N19" s="62"/>
      <c r="O19" s="54"/>
      <c r="P19" s="54"/>
      <c r="Q19" s="54"/>
      <c r="R19" s="107">
        <f t="shared" si="2"/>
        <v>0</v>
      </c>
    </row>
    <row r="20" spans="1:18" ht="15.75" x14ac:dyDescent="0.25">
      <c r="A20" s="118"/>
      <c r="B20" s="119"/>
      <c r="C20" s="15">
        <v>12</v>
      </c>
      <c r="D20" s="24">
        <v>647972.63</v>
      </c>
      <c r="E20" s="24">
        <v>595183.93000000005</v>
      </c>
      <c r="F20" s="25">
        <v>553971.28</v>
      </c>
      <c r="G20" s="26">
        <v>576130.13</v>
      </c>
      <c r="H20" s="26"/>
      <c r="I20" s="56">
        <f t="shared" si="0"/>
        <v>576130.13</v>
      </c>
      <c r="J20" s="57"/>
      <c r="K20" s="27">
        <v>576130.13</v>
      </c>
      <c r="L20" s="27"/>
      <c r="M20" s="58">
        <f t="shared" si="1"/>
        <v>576130.13</v>
      </c>
      <c r="N20" s="62">
        <v>576130.13</v>
      </c>
      <c r="O20" s="54"/>
      <c r="P20" s="54"/>
      <c r="Q20" s="54"/>
      <c r="R20" s="107">
        <f t="shared" si="2"/>
        <v>576130.13</v>
      </c>
    </row>
    <row r="21" spans="1:18" ht="15.75" x14ac:dyDescent="0.25">
      <c r="A21" s="118" t="s">
        <v>9</v>
      </c>
      <c r="B21" s="127" t="s">
        <v>76</v>
      </c>
      <c r="C21" s="15">
        <v>11</v>
      </c>
      <c r="D21" s="24">
        <v>15759.09</v>
      </c>
      <c r="E21" s="24">
        <v>23960.63</v>
      </c>
      <c r="F21" s="25">
        <v>25725.61</v>
      </c>
      <c r="G21" s="26"/>
      <c r="H21" s="26"/>
      <c r="I21" s="56">
        <f t="shared" si="0"/>
        <v>0</v>
      </c>
      <c r="J21" s="57"/>
      <c r="K21" s="27"/>
      <c r="L21" s="27"/>
      <c r="M21" s="58">
        <f t="shared" si="1"/>
        <v>0</v>
      </c>
      <c r="N21" s="62"/>
      <c r="O21" s="54"/>
      <c r="P21" s="54"/>
      <c r="Q21" s="54"/>
      <c r="R21" s="107">
        <f t="shared" si="2"/>
        <v>0</v>
      </c>
    </row>
    <row r="22" spans="1:18" ht="15.75" x14ac:dyDescent="0.25">
      <c r="A22" s="118"/>
      <c r="B22" s="127"/>
      <c r="C22" s="16">
        <v>12</v>
      </c>
      <c r="D22" s="28">
        <v>603322.73</v>
      </c>
      <c r="E22" s="28">
        <v>721602.4</v>
      </c>
      <c r="F22" s="29">
        <v>591535.79</v>
      </c>
      <c r="G22" s="30">
        <v>565277.22</v>
      </c>
      <c r="H22" s="30"/>
      <c r="I22" s="56">
        <f t="shared" si="0"/>
        <v>565277.22</v>
      </c>
      <c r="J22" s="57"/>
      <c r="K22" s="31">
        <v>565277.22</v>
      </c>
      <c r="L22" s="31"/>
      <c r="M22" s="58">
        <f t="shared" si="1"/>
        <v>565277.22</v>
      </c>
      <c r="N22" s="62">
        <v>565277.22</v>
      </c>
      <c r="O22" s="54"/>
      <c r="P22" s="54"/>
      <c r="Q22" s="54"/>
      <c r="R22" s="107">
        <f t="shared" si="2"/>
        <v>565277.22</v>
      </c>
    </row>
    <row r="23" spans="1:18" ht="15.75" x14ac:dyDescent="0.25">
      <c r="A23" s="118" t="s">
        <v>10</v>
      </c>
      <c r="B23" s="127" t="s">
        <v>77</v>
      </c>
      <c r="C23" s="15">
        <v>11</v>
      </c>
      <c r="D23" s="24">
        <v>6099.96</v>
      </c>
      <c r="E23" s="24">
        <v>4490.3</v>
      </c>
      <c r="F23" s="25">
        <v>7820</v>
      </c>
      <c r="G23" s="26"/>
      <c r="H23" s="26"/>
      <c r="I23" s="56">
        <f t="shared" si="0"/>
        <v>0</v>
      </c>
      <c r="J23" s="57"/>
      <c r="K23" s="27"/>
      <c r="L23" s="27"/>
      <c r="M23" s="58">
        <f t="shared" si="1"/>
        <v>0</v>
      </c>
      <c r="N23" s="62"/>
      <c r="O23" s="54"/>
      <c r="P23" s="54"/>
      <c r="Q23" s="54"/>
      <c r="R23" s="107">
        <f t="shared" si="2"/>
        <v>0</v>
      </c>
    </row>
    <row r="24" spans="1:18" ht="15.75" x14ac:dyDescent="0.25">
      <c r="A24" s="118"/>
      <c r="B24" s="127"/>
      <c r="C24" s="15">
        <v>12</v>
      </c>
      <c r="D24" s="24">
        <v>554228.14</v>
      </c>
      <c r="E24" s="24">
        <v>311443.64</v>
      </c>
      <c r="F24" s="25">
        <v>249817.92</v>
      </c>
      <c r="G24" s="26">
        <v>259810.64</v>
      </c>
      <c r="H24" s="26"/>
      <c r="I24" s="56">
        <f t="shared" si="0"/>
        <v>259810.64</v>
      </c>
      <c r="J24" s="57"/>
      <c r="K24" s="27">
        <v>259810.64</v>
      </c>
      <c r="L24" s="27"/>
      <c r="M24" s="58">
        <f t="shared" si="1"/>
        <v>259810.64</v>
      </c>
      <c r="N24" s="62">
        <v>259810.64</v>
      </c>
      <c r="O24" s="54"/>
      <c r="P24" s="54"/>
      <c r="Q24" s="54"/>
      <c r="R24" s="107">
        <f t="shared" si="2"/>
        <v>259810.64</v>
      </c>
    </row>
    <row r="25" spans="1:18" ht="15.75" x14ac:dyDescent="0.25">
      <c r="A25" s="118" t="s">
        <v>11</v>
      </c>
      <c r="B25" s="127" t="s">
        <v>78</v>
      </c>
      <c r="C25" s="15">
        <v>11</v>
      </c>
      <c r="D25" s="24">
        <v>5594.99</v>
      </c>
      <c r="E25" s="24">
        <v>20612.95</v>
      </c>
      <c r="F25" s="25">
        <v>21267.78</v>
      </c>
      <c r="G25" s="26"/>
      <c r="H25" s="26"/>
      <c r="I25" s="56">
        <f t="shared" si="0"/>
        <v>0</v>
      </c>
      <c r="J25" s="57"/>
      <c r="K25" s="27"/>
      <c r="L25" s="27"/>
      <c r="M25" s="58">
        <f t="shared" si="1"/>
        <v>0</v>
      </c>
      <c r="N25" s="62"/>
      <c r="O25" s="54"/>
      <c r="P25" s="54"/>
      <c r="Q25" s="54"/>
      <c r="R25" s="107">
        <f t="shared" si="2"/>
        <v>0</v>
      </c>
    </row>
    <row r="26" spans="1:18" ht="15.75" x14ac:dyDescent="0.25">
      <c r="A26" s="118"/>
      <c r="B26" s="127"/>
      <c r="C26" s="15">
        <v>12</v>
      </c>
      <c r="D26" s="24">
        <v>1993838.6</v>
      </c>
      <c r="E26" s="24">
        <v>2322022.5299999998</v>
      </c>
      <c r="F26" s="25">
        <v>2195021.61</v>
      </c>
      <c r="G26" s="26">
        <v>1972862.95</v>
      </c>
      <c r="H26" s="26"/>
      <c r="I26" s="56">
        <f t="shared" si="0"/>
        <v>1972862.95</v>
      </c>
      <c r="J26" s="57"/>
      <c r="K26" s="27">
        <v>1972862.95</v>
      </c>
      <c r="L26" s="27"/>
      <c r="M26" s="58">
        <f t="shared" si="1"/>
        <v>1972862.95</v>
      </c>
      <c r="N26" s="62">
        <v>1972862.95</v>
      </c>
      <c r="O26" s="54"/>
      <c r="P26" s="54"/>
      <c r="Q26" s="54"/>
      <c r="R26" s="107">
        <f t="shared" si="2"/>
        <v>1972862.95</v>
      </c>
    </row>
    <row r="27" spans="1:18" ht="15.75" x14ac:dyDescent="0.25">
      <c r="A27" s="118" t="s">
        <v>12</v>
      </c>
      <c r="B27" s="127" t="s">
        <v>79</v>
      </c>
      <c r="C27" s="15">
        <v>11</v>
      </c>
      <c r="D27" s="24">
        <v>32825.870000000003</v>
      </c>
      <c r="E27" s="24">
        <v>55737.37</v>
      </c>
      <c r="F27" s="25">
        <v>55094.39</v>
      </c>
      <c r="G27" s="26"/>
      <c r="H27" s="26"/>
      <c r="I27" s="56">
        <f t="shared" si="0"/>
        <v>0</v>
      </c>
      <c r="J27" s="57"/>
      <c r="K27" s="27"/>
      <c r="L27" s="27"/>
      <c r="M27" s="58">
        <f t="shared" si="1"/>
        <v>0</v>
      </c>
      <c r="N27" s="62"/>
      <c r="O27" s="54"/>
      <c r="P27" s="54"/>
      <c r="Q27" s="54"/>
      <c r="R27" s="107">
        <f t="shared" si="2"/>
        <v>0</v>
      </c>
    </row>
    <row r="28" spans="1:18" ht="15.75" x14ac:dyDescent="0.25">
      <c r="A28" s="118"/>
      <c r="B28" s="127"/>
      <c r="C28" s="15">
        <v>12</v>
      </c>
      <c r="D28" s="24">
        <v>788511.3</v>
      </c>
      <c r="E28" s="24">
        <v>808763.72</v>
      </c>
      <c r="F28" s="25">
        <v>2016470.44</v>
      </c>
      <c r="G28" s="26">
        <v>791564.22</v>
      </c>
      <c r="H28" s="26"/>
      <c r="I28" s="56">
        <f t="shared" si="0"/>
        <v>791564.22</v>
      </c>
      <c r="J28" s="57"/>
      <c r="K28" s="27">
        <v>791564.22</v>
      </c>
      <c r="L28" s="27"/>
      <c r="M28" s="58">
        <f t="shared" si="1"/>
        <v>791564.22</v>
      </c>
      <c r="N28" s="62">
        <v>791564.22</v>
      </c>
      <c r="O28" s="54"/>
      <c r="P28" s="54"/>
      <c r="Q28" s="54"/>
      <c r="R28" s="107">
        <f t="shared" si="2"/>
        <v>791564.22</v>
      </c>
    </row>
    <row r="29" spans="1:18" ht="15.75" x14ac:dyDescent="0.25">
      <c r="A29" s="118" t="s">
        <v>13</v>
      </c>
      <c r="B29" s="127" t="s">
        <v>80</v>
      </c>
      <c r="C29" s="15">
        <v>11</v>
      </c>
      <c r="D29" s="24">
        <v>9261.2099999999991</v>
      </c>
      <c r="E29" s="24">
        <v>18721.52</v>
      </c>
      <c r="F29" s="25">
        <v>18724.53</v>
      </c>
      <c r="G29" s="26"/>
      <c r="H29" s="26"/>
      <c r="I29" s="56">
        <f t="shared" si="0"/>
        <v>0</v>
      </c>
      <c r="J29" s="57"/>
      <c r="K29" s="27"/>
      <c r="L29" s="27"/>
      <c r="M29" s="58">
        <f t="shared" si="1"/>
        <v>0</v>
      </c>
      <c r="N29" s="62"/>
      <c r="O29" s="54"/>
      <c r="P29" s="54"/>
      <c r="Q29" s="54"/>
      <c r="R29" s="107">
        <f t="shared" si="2"/>
        <v>0</v>
      </c>
    </row>
    <row r="30" spans="1:18" ht="15.75" x14ac:dyDescent="0.25">
      <c r="A30" s="118"/>
      <c r="B30" s="127"/>
      <c r="C30" s="15">
        <v>12</v>
      </c>
      <c r="D30" s="24">
        <v>883839.49</v>
      </c>
      <c r="E30" s="24">
        <v>882312.08</v>
      </c>
      <c r="F30" s="25">
        <v>875391.12</v>
      </c>
      <c r="G30" s="26">
        <v>910406.76</v>
      </c>
      <c r="H30" s="26"/>
      <c r="I30" s="56">
        <f t="shared" si="0"/>
        <v>910406.76</v>
      </c>
      <c r="J30" s="57"/>
      <c r="K30" s="27">
        <v>910406.76</v>
      </c>
      <c r="L30" s="27"/>
      <c r="M30" s="58">
        <f t="shared" si="1"/>
        <v>910406.76</v>
      </c>
      <c r="N30" s="62">
        <v>910406.76</v>
      </c>
      <c r="O30" s="54"/>
      <c r="P30" s="54"/>
      <c r="Q30" s="54"/>
      <c r="R30" s="107">
        <f t="shared" si="2"/>
        <v>910406.76</v>
      </c>
    </row>
    <row r="31" spans="1:18" ht="15.75" customHeight="1" x14ac:dyDescent="0.25">
      <c r="A31" s="118" t="s">
        <v>14</v>
      </c>
      <c r="B31" s="119" t="s">
        <v>81</v>
      </c>
      <c r="C31" s="15">
        <v>11</v>
      </c>
      <c r="D31" s="24">
        <v>61666.68</v>
      </c>
      <c r="E31" s="24">
        <v>43209.18</v>
      </c>
      <c r="F31" s="25">
        <v>27949.24</v>
      </c>
      <c r="G31" s="26"/>
      <c r="H31" s="26"/>
      <c r="I31" s="56">
        <f t="shared" si="0"/>
        <v>0</v>
      </c>
      <c r="J31" s="57"/>
      <c r="K31" s="27"/>
      <c r="L31" s="27"/>
      <c r="M31" s="58">
        <f t="shared" si="1"/>
        <v>0</v>
      </c>
      <c r="N31" s="62"/>
      <c r="O31" s="54"/>
      <c r="P31" s="54"/>
      <c r="Q31" s="54"/>
      <c r="R31" s="107">
        <f t="shared" si="2"/>
        <v>0</v>
      </c>
    </row>
    <row r="32" spans="1:18" ht="15.75" x14ac:dyDescent="0.25">
      <c r="A32" s="118"/>
      <c r="B32" s="119"/>
      <c r="C32" s="15">
        <v>12</v>
      </c>
      <c r="D32" s="24">
        <v>866758.81</v>
      </c>
      <c r="E32" s="24">
        <v>948536.96</v>
      </c>
      <c r="F32" s="25">
        <v>552589.53</v>
      </c>
      <c r="G32" s="26">
        <v>574693.11</v>
      </c>
      <c r="H32" s="26"/>
      <c r="I32" s="56">
        <f t="shared" si="0"/>
        <v>574693.11</v>
      </c>
      <c r="J32" s="57"/>
      <c r="K32" s="27">
        <v>574693.11</v>
      </c>
      <c r="L32" s="27"/>
      <c r="M32" s="58">
        <f t="shared" si="1"/>
        <v>574693.11</v>
      </c>
      <c r="N32" s="62">
        <v>574693.11</v>
      </c>
      <c r="O32" s="54"/>
      <c r="P32" s="54"/>
      <c r="Q32" s="54"/>
      <c r="R32" s="107">
        <f t="shared" si="2"/>
        <v>574693.11</v>
      </c>
    </row>
    <row r="33" spans="1:18" ht="15.75" x14ac:dyDescent="0.25">
      <c r="A33" s="118" t="s">
        <v>15</v>
      </c>
      <c r="B33" s="127" t="s">
        <v>82</v>
      </c>
      <c r="C33" s="15">
        <v>11</v>
      </c>
      <c r="D33" s="24">
        <v>24625</v>
      </c>
      <c r="E33" s="24">
        <v>17907.98</v>
      </c>
      <c r="F33" s="25">
        <v>16552.04</v>
      </c>
      <c r="G33" s="26"/>
      <c r="H33" s="26"/>
      <c r="I33" s="56">
        <f t="shared" si="0"/>
        <v>0</v>
      </c>
      <c r="J33" s="57"/>
      <c r="K33" s="27"/>
      <c r="L33" s="27"/>
      <c r="M33" s="58">
        <f t="shared" si="1"/>
        <v>0</v>
      </c>
      <c r="N33" s="62"/>
      <c r="O33" s="54"/>
      <c r="P33" s="54"/>
      <c r="Q33" s="54"/>
      <c r="R33" s="107">
        <f t="shared" si="2"/>
        <v>0</v>
      </c>
    </row>
    <row r="34" spans="1:18" ht="15.75" x14ac:dyDescent="0.25">
      <c r="A34" s="118"/>
      <c r="B34" s="127"/>
      <c r="C34" s="15">
        <v>12</v>
      </c>
      <c r="D34" s="24">
        <v>718797.46</v>
      </c>
      <c r="E34" s="24">
        <v>895303.47</v>
      </c>
      <c r="F34" s="25">
        <v>875642.55</v>
      </c>
      <c r="G34" s="26">
        <v>724729.25</v>
      </c>
      <c r="H34" s="26"/>
      <c r="I34" s="56">
        <f t="shared" si="0"/>
        <v>724729.25</v>
      </c>
      <c r="J34" s="57"/>
      <c r="K34" s="27">
        <v>724729.25</v>
      </c>
      <c r="L34" s="27"/>
      <c r="M34" s="58">
        <f t="shared" si="1"/>
        <v>724729.25</v>
      </c>
      <c r="N34" s="62">
        <v>724729.25</v>
      </c>
      <c r="O34" s="54"/>
      <c r="P34" s="54"/>
      <c r="Q34" s="54"/>
      <c r="R34" s="107">
        <f t="shared" si="2"/>
        <v>724729.25</v>
      </c>
    </row>
    <row r="35" spans="1:18" ht="15.75" x14ac:dyDescent="0.25">
      <c r="A35" s="118" t="s">
        <v>16</v>
      </c>
      <c r="B35" s="127" t="s">
        <v>83</v>
      </c>
      <c r="C35" s="15">
        <v>11</v>
      </c>
      <c r="D35" s="24">
        <v>37074</v>
      </c>
      <c r="E35" s="24">
        <v>39409.24</v>
      </c>
      <c r="F35" s="25">
        <v>35926.629999999997</v>
      </c>
      <c r="G35" s="26"/>
      <c r="H35" s="26"/>
      <c r="I35" s="56">
        <f t="shared" si="0"/>
        <v>0</v>
      </c>
      <c r="J35" s="57"/>
      <c r="K35" s="27"/>
      <c r="L35" s="27"/>
      <c r="M35" s="58">
        <f t="shared" si="1"/>
        <v>0</v>
      </c>
      <c r="N35" s="62"/>
      <c r="O35" s="54"/>
      <c r="P35" s="54"/>
      <c r="Q35" s="54"/>
      <c r="R35" s="107">
        <f t="shared" si="2"/>
        <v>0</v>
      </c>
    </row>
    <row r="36" spans="1:18" ht="15.75" x14ac:dyDescent="0.25">
      <c r="A36" s="118"/>
      <c r="B36" s="127"/>
      <c r="C36" s="15">
        <v>12</v>
      </c>
      <c r="D36" s="24">
        <v>1242760.82</v>
      </c>
      <c r="E36" s="24">
        <v>1195599.73</v>
      </c>
      <c r="F36" s="25">
        <v>1188415.92</v>
      </c>
      <c r="G36" s="26">
        <v>840376.08</v>
      </c>
      <c r="H36" s="26"/>
      <c r="I36" s="56">
        <f t="shared" si="0"/>
        <v>840376.08</v>
      </c>
      <c r="J36" s="57"/>
      <c r="K36" s="27">
        <v>840376.08</v>
      </c>
      <c r="L36" s="27"/>
      <c r="M36" s="58">
        <f t="shared" si="1"/>
        <v>840376.08</v>
      </c>
      <c r="N36" s="62">
        <v>840376.08</v>
      </c>
      <c r="O36" s="54"/>
      <c r="P36" s="54"/>
      <c r="Q36" s="54"/>
      <c r="R36" s="107">
        <f t="shared" si="2"/>
        <v>840376.08</v>
      </c>
    </row>
    <row r="37" spans="1:18" ht="15.75" x14ac:dyDescent="0.25">
      <c r="A37" s="118" t="s">
        <v>17</v>
      </c>
      <c r="B37" s="127" t="s">
        <v>84</v>
      </c>
      <c r="C37" s="15">
        <v>11</v>
      </c>
      <c r="D37" s="24">
        <v>7481.18</v>
      </c>
      <c r="E37" s="24">
        <v>25631.35</v>
      </c>
      <c r="F37" s="25">
        <v>16766.02</v>
      </c>
      <c r="G37" s="26"/>
      <c r="H37" s="26"/>
      <c r="I37" s="56">
        <f t="shared" si="0"/>
        <v>0</v>
      </c>
      <c r="J37" s="57"/>
      <c r="K37" s="27"/>
      <c r="L37" s="27"/>
      <c r="M37" s="58">
        <f t="shared" si="1"/>
        <v>0</v>
      </c>
      <c r="N37" s="62"/>
      <c r="O37" s="54"/>
      <c r="P37" s="54"/>
      <c r="Q37" s="54"/>
      <c r="R37" s="107">
        <f t="shared" si="2"/>
        <v>0</v>
      </c>
    </row>
    <row r="38" spans="1:18" ht="15.75" x14ac:dyDescent="0.25">
      <c r="A38" s="118"/>
      <c r="B38" s="127"/>
      <c r="C38" s="15">
        <v>12</v>
      </c>
      <c r="D38" s="24">
        <v>1424600.23</v>
      </c>
      <c r="E38" s="24">
        <v>1501638.8</v>
      </c>
      <c r="F38" s="25">
        <v>1511532.38</v>
      </c>
      <c r="G38" s="26">
        <v>1443553.68</v>
      </c>
      <c r="H38" s="26"/>
      <c r="I38" s="56">
        <f t="shared" si="0"/>
        <v>1443553.68</v>
      </c>
      <c r="J38" s="57"/>
      <c r="K38" s="27">
        <v>1443553.68</v>
      </c>
      <c r="L38" s="27"/>
      <c r="M38" s="58">
        <f t="shared" si="1"/>
        <v>1443553.68</v>
      </c>
      <c r="N38" s="62">
        <v>1443553.68</v>
      </c>
      <c r="O38" s="54"/>
      <c r="P38" s="54"/>
      <c r="Q38" s="54"/>
      <c r="R38" s="107">
        <f t="shared" si="2"/>
        <v>1443553.68</v>
      </c>
    </row>
    <row r="39" spans="1:18" ht="15.75" x14ac:dyDescent="0.25">
      <c r="A39" s="118" t="s">
        <v>18</v>
      </c>
      <c r="B39" s="127" t="s">
        <v>85</v>
      </c>
      <c r="C39" s="15">
        <v>11</v>
      </c>
      <c r="D39" s="24">
        <v>64617.96</v>
      </c>
      <c r="E39" s="24">
        <v>15591.95</v>
      </c>
      <c r="F39" s="25">
        <v>22048.54</v>
      </c>
      <c r="G39" s="26"/>
      <c r="H39" s="26"/>
      <c r="I39" s="56">
        <f t="shared" si="0"/>
        <v>0</v>
      </c>
      <c r="J39" s="57"/>
      <c r="K39" s="27"/>
      <c r="L39" s="27"/>
      <c r="M39" s="58">
        <f t="shared" si="1"/>
        <v>0</v>
      </c>
      <c r="N39" s="62"/>
      <c r="O39" s="54"/>
      <c r="P39" s="54"/>
      <c r="Q39" s="54"/>
      <c r="R39" s="107">
        <f t="shared" si="2"/>
        <v>0</v>
      </c>
    </row>
    <row r="40" spans="1:18" ht="15.75" x14ac:dyDescent="0.25">
      <c r="A40" s="118"/>
      <c r="B40" s="127"/>
      <c r="C40" s="15">
        <v>12</v>
      </c>
      <c r="D40" s="24">
        <v>385212.22</v>
      </c>
      <c r="E40" s="24">
        <v>393422.04</v>
      </c>
      <c r="F40" s="25">
        <v>405539.05</v>
      </c>
      <c r="G40" s="26">
        <v>404385.33</v>
      </c>
      <c r="H40" s="26"/>
      <c r="I40" s="56">
        <f t="shared" si="0"/>
        <v>404385.33</v>
      </c>
      <c r="J40" s="57"/>
      <c r="K40" s="27">
        <v>404385.33</v>
      </c>
      <c r="L40" s="27"/>
      <c r="M40" s="58">
        <f t="shared" si="1"/>
        <v>404385.33</v>
      </c>
      <c r="N40" s="62">
        <v>404385.33</v>
      </c>
      <c r="O40" s="54"/>
      <c r="P40" s="54"/>
      <c r="Q40" s="54"/>
      <c r="R40" s="107">
        <f t="shared" si="2"/>
        <v>404385.33</v>
      </c>
    </row>
    <row r="41" spans="1:18" ht="15.75" x14ac:dyDescent="0.25">
      <c r="A41" s="118" t="s">
        <v>19</v>
      </c>
      <c r="B41" s="127" t="s">
        <v>86</v>
      </c>
      <c r="C41" s="15">
        <v>11</v>
      </c>
      <c r="D41" s="24">
        <v>39524.980000000003</v>
      </c>
      <c r="E41" s="24">
        <v>33842.35</v>
      </c>
      <c r="F41" s="25">
        <v>33917.64</v>
      </c>
      <c r="G41" s="26"/>
      <c r="H41" s="26"/>
      <c r="I41" s="56">
        <f t="shared" si="0"/>
        <v>0</v>
      </c>
      <c r="J41" s="57"/>
      <c r="K41" s="27"/>
      <c r="L41" s="27"/>
      <c r="M41" s="58">
        <f t="shared" si="1"/>
        <v>0</v>
      </c>
      <c r="N41" s="62"/>
      <c r="O41" s="54"/>
      <c r="P41" s="54"/>
      <c r="Q41" s="54"/>
      <c r="R41" s="107">
        <f t="shared" si="2"/>
        <v>0</v>
      </c>
    </row>
    <row r="42" spans="1:18" ht="15.75" x14ac:dyDescent="0.25">
      <c r="A42" s="118"/>
      <c r="B42" s="127"/>
      <c r="C42" s="15">
        <v>12</v>
      </c>
      <c r="D42" s="24">
        <v>1218290.55</v>
      </c>
      <c r="E42" s="24">
        <v>901838.56</v>
      </c>
      <c r="F42" s="25">
        <v>628271.87</v>
      </c>
      <c r="G42" s="26">
        <v>653402.74</v>
      </c>
      <c r="H42" s="26"/>
      <c r="I42" s="56">
        <f t="shared" si="0"/>
        <v>653402.74</v>
      </c>
      <c r="J42" s="57"/>
      <c r="K42" s="27">
        <v>653402.74</v>
      </c>
      <c r="L42" s="27"/>
      <c r="M42" s="58">
        <f t="shared" si="1"/>
        <v>653402.74</v>
      </c>
      <c r="N42" s="62">
        <v>653402.74</v>
      </c>
      <c r="O42" s="54"/>
      <c r="P42" s="54"/>
      <c r="Q42" s="54"/>
      <c r="R42" s="107">
        <f t="shared" si="2"/>
        <v>653402.74</v>
      </c>
    </row>
    <row r="43" spans="1:18" ht="15.75" customHeight="1" x14ac:dyDescent="0.25">
      <c r="A43" s="118" t="s">
        <v>87</v>
      </c>
      <c r="B43" s="119" t="s">
        <v>88</v>
      </c>
      <c r="C43" s="15">
        <v>11</v>
      </c>
      <c r="D43" s="24">
        <v>44793.31</v>
      </c>
      <c r="E43" s="24">
        <v>71561.31</v>
      </c>
      <c r="F43" s="25">
        <v>41334.14</v>
      </c>
      <c r="G43" s="26"/>
      <c r="H43" s="26"/>
      <c r="I43" s="56">
        <f t="shared" si="0"/>
        <v>0</v>
      </c>
      <c r="J43" s="57"/>
      <c r="K43" s="27"/>
      <c r="L43" s="27"/>
      <c r="M43" s="58">
        <f t="shared" si="1"/>
        <v>0</v>
      </c>
      <c r="N43" s="62"/>
      <c r="O43" s="54"/>
      <c r="P43" s="54"/>
      <c r="Q43" s="54"/>
      <c r="R43" s="107">
        <f t="shared" si="2"/>
        <v>0</v>
      </c>
    </row>
    <row r="44" spans="1:18" ht="15.75" x14ac:dyDescent="0.25">
      <c r="A44" s="118"/>
      <c r="B44" s="119"/>
      <c r="C44" s="15">
        <v>12</v>
      </c>
      <c r="D44" s="24">
        <v>958404.71</v>
      </c>
      <c r="E44" s="24">
        <v>797601.89</v>
      </c>
      <c r="F44" s="25">
        <v>506412.42</v>
      </c>
      <c r="G44" s="26">
        <v>526668.92000000004</v>
      </c>
      <c r="H44" s="26"/>
      <c r="I44" s="56">
        <f t="shared" si="0"/>
        <v>526668.92000000004</v>
      </c>
      <c r="J44" s="57"/>
      <c r="K44" s="27">
        <v>526668.92000000004</v>
      </c>
      <c r="L44" s="27"/>
      <c r="M44" s="58">
        <f t="shared" si="1"/>
        <v>526668.92000000004</v>
      </c>
      <c r="N44" s="62">
        <v>526668.92000000004</v>
      </c>
      <c r="O44" s="54"/>
      <c r="P44" s="54"/>
      <c r="Q44" s="54"/>
      <c r="R44" s="107">
        <f t="shared" si="2"/>
        <v>526668.92000000004</v>
      </c>
    </row>
    <row r="45" spans="1:18" ht="15.75" x14ac:dyDescent="0.25">
      <c r="A45" s="118" t="s">
        <v>89</v>
      </c>
      <c r="B45" s="127" t="s">
        <v>90</v>
      </c>
      <c r="C45" s="15">
        <v>11</v>
      </c>
      <c r="D45" s="24">
        <v>4816.21</v>
      </c>
      <c r="E45" s="24">
        <v>10163.52</v>
      </c>
      <c r="F45" s="25">
        <v>5878.54</v>
      </c>
      <c r="G45" s="26"/>
      <c r="H45" s="26"/>
      <c r="I45" s="56">
        <f t="shared" si="0"/>
        <v>0</v>
      </c>
      <c r="J45" s="57"/>
      <c r="K45" s="27"/>
      <c r="L45" s="27"/>
      <c r="M45" s="58">
        <f t="shared" si="1"/>
        <v>0</v>
      </c>
      <c r="N45" s="62"/>
      <c r="O45" s="54"/>
      <c r="P45" s="54"/>
      <c r="Q45" s="54"/>
      <c r="R45" s="107">
        <f t="shared" si="2"/>
        <v>0</v>
      </c>
    </row>
    <row r="46" spans="1:18" ht="15.75" x14ac:dyDescent="0.25">
      <c r="A46" s="118"/>
      <c r="B46" s="127"/>
      <c r="C46" s="15">
        <v>12</v>
      </c>
      <c r="D46" s="24">
        <v>430674.21</v>
      </c>
      <c r="E46" s="24">
        <v>443482.02</v>
      </c>
      <c r="F46" s="25">
        <v>474084.84</v>
      </c>
      <c r="G46" s="26">
        <v>493048.23</v>
      </c>
      <c r="H46" s="26"/>
      <c r="I46" s="56">
        <f t="shared" si="0"/>
        <v>493048.23</v>
      </c>
      <c r="J46" s="57"/>
      <c r="K46" s="27">
        <v>493048.23</v>
      </c>
      <c r="L46" s="27"/>
      <c r="M46" s="58">
        <f t="shared" si="1"/>
        <v>493048.23</v>
      </c>
      <c r="N46" s="62">
        <v>493048.23</v>
      </c>
      <c r="O46" s="54"/>
      <c r="P46" s="54"/>
      <c r="Q46" s="54"/>
      <c r="R46" s="107">
        <f t="shared" si="2"/>
        <v>493048.23</v>
      </c>
    </row>
    <row r="47" spans="1:18" ht="15.75" customHeight="1" x14ac:dyDescent="0.25">
      <c r="A47" s="118" t="s">
        <v>91</v>
      </c>
      <c r="B47" s="119" t="s">
        <v>92</v>
      </c>
      <c r="C47" s="15">
        <v>11</v>
      </c>
      <c r="D47" s="24">
        <v>15531.84</v>
      </c>
      <c r="E47" s="24">
        <v>51213.32</v>
      </c>
      <c r="F47" s="25">
        <v>43902.32</v>
      </c>
      <c r="G47" s="26"/>
      <c r="H47" s="26"/>
      <c r="I47" s="56">
        <f t="shared" si="0"/>
        <v>0</v>
      </c>
      <c r="J47" s="57"/>
      <c r="K47" s="27"/>
      <c r="L47" s="27"/>
      <c r="M47" s="58">
        <f t="shared" si="1"/>
        <v>0</v>
      </c>
      <c r="N47" s="62"/>
      <c r="O47" s="54"/>
      <c r="P47" s="54"/>
      <c r="Q47" s="54"/>
      <c r="R47" s="107">
        <f t="shared" si="2"/>
        <v>0</v>
      </c>
    </row>
    <row r="48" spans="1:18" ht="15.75" x14ac:dyDescent="0.25">
      <c r="A48" s="118"/>
      <c r="B48" s="119"/>
      <c r="C48" s="15">
        <v>12</v>
      </c>
      <c r="D48" s="24">
        <v>1224889.68</v>
      </c>
      <c r="E48" s="24">
        <v>1138109.1299999999</v>
      </c>
      <c r="F48" s="25">
        <v>908931.59</v>
      </c>
      <c r="G48" s="26">
        <v>945288.85</v>
      </c>
      <c r="H48" s="26"/>
      <c r="I48" s="56">
        <f t="shared" si="0"/>
        <v>945288.85</v>
      </c>
      <c r="J48" s="57"/>
      <c r="K48" s="27">
        <v>945288.85</v>
      </c>
      <c r="L48" s="27"/>
      <c r="M48" s="58">
        <f t="shared" si="1"/>
        <v>945288.85</v>
      </c>
      <c r="N48" s="62">
        <v>945288.85</v>
      </c>
      <c r="O48" s="54"/>
      <c r="P48" s="54"/>
      <c r="Q48" s="54"/>
      <c r="R48" s="107">
        <f t="shared" si="2"/>
        <v>945288.85</v>
      </c>
    </row>
    <row r="49" spans="1:18" ht="15.75" x14ac:dyDescent="0.25">
      <c r="A49" s="118" t="s">
        <v>93</v>
      </c>
      <c r="B49" s="127" t="s">
        <v>94</v>
      </c>
      <c r="C49" s="15">
        <v>11</v>
      </c>
      <c r="D49" s="24">
        <v>27373.200000000001</v>
      </c>
      <c r="E49" s="24">
        <v>209270.39</v>
      </c>
      <c r="F49" s="25">
        <v>16971.189999999999</v>
      </c>
      <c r="G49" s="26"/>
      <c r="H49" s="26"/>
      <c r="I49" s="56">
        <f t="shared" si="0"/>
        <v>0</v>
      </c>
      <c r="J49" s="57"/>
      <c r="K49" s="27"/>
      <c r="L49" s="27"/>
      <c r="M49" s="58">
        <f t="shared" si="1"/>
        <v>0</v>
      </c>
      <c r="N49" s="62"/>
      <c r="O49" s="54"/>
      <c r="P49" s="54"/>
      <c r="Q49" s="54"/>
      <c r="R49" s="107">
        <f t="shared" si="2"/>
        <v>0</v>
      </c>
    </row>
    <row r="50" spans="1:18" ht="15.75" x14ac:dyDescent="0.25">
      <c r="A50" s="118"/>
      <c r="B50" s="127"/>
      <c r="C50" s="15">
        <v>12</v>
      </c>
      <c r="D50" s="24">
        <v>697238.68</v>
      </c>
      <c r="E50" s="24">
        <v>832669.28</v>
      </c>
      <c r="F50" s="25">
        <v>732261.54</v>
      </c>
      <c r="G50" s="26">
        <v>636752</v>
      </c>
      <c r="H50" s="26"/>
      <c r="I50" s="56">
        <f t="shared" si="0"/>
        <v>636752</v>
      </c>
      <c r="J50" s="57"/>
      <c r="K50" s="27">
        <v>636752</v>
      </c>
      <c r="L50" s="27"/>
      <c r="M50" s="58">
        <f t="shared" si="1"/>
        <v>636752</v>
      </c>
      <c r="N50" s="62">
        <v>636752</v>
      </c>
      <c r="O50" s="54"/>
      <c r="P50" s="54"/>
      <c r="Q50" s="54"/>
      <c r="R50" s="107">
        <f t="shared" si="2"/>
        <v>636752</v>
      </c>
    </row>
    <row r="51" spans="1:18" ht="15.75" x14ac:dyDescent="0.25">
      <c r="A51" s="118" t="s">
        <v>95</v>
      </c>
      <c r="B51" s="127" t="s">
        <v>96</v>
      </c>
      <c r="C51" s="15">
        <v>11</v>
      </c>
      <c r="D51" s="24">
        <v>61396.19</v>
      </c>
      <c r="E51" s="24">
        <v>18972.07</v>
      </c>
      <c r="F51" s="25">
        <v>34729.46</v>
      </c>
      <c r="G51" s="26"/>
      <c r="H51" s="26"/>
      <c r="I51" s="56">
        <f t="shared" si="0"/>
        <v>0</v>
      </c>
      <c r="J51" s="57"/>
      <c r="K51" s="27"/>
      <c r="L51" s="27"/>
      <c r="M51" s="58">
        <f t="shared" si="1"/>
        <v>0</v>
      </c>
      <c r="N51" s="62"/>
      <c r="O51" s="54"/>
      <c r="P51" s="54"/>
      <c r="Q51" s="54"/>
      <c r="R51" s="107">
        <f t="shared" si="2"/>
        <v>0</v>
      </c>
    </row>
    <row r="52" spans="1:18" ht="15.75" x14ac:dyDescent="0.25">
      <c r="A52" s="118"/>
      <c r="B52" s="127"/>
      <c r="C52" s="15">
        <v>12</v>
      </c>
      <c r="D52" s="24">
        <v>580217.86</v>
      </c>
      <c r="E52" s="24">
        <v>657976.72</v>
      </c>
      <c r="F52" s="25">
        <v>557887.99</v>
      </c>
      <c r="G52" s="26">
        <v>580203.51</v>
      </c>
      <c r="H52" s="26"/>
      <c r="I52" s="56">
        <f t="shared" si="0"/>
        <v>580203.51</v>
      </c>
      <c r="J52" s="57"/>
      <c r="K52" s="27">
        <v>580203.51</v>
      </c>
      <c r="L52" s="27"/>
      <c r="M52" s="58">
        <f t="shared" si="1"/>
        <v>580203.51</v>
      </c>
      <c r="N52" s="62">
        <v>580203.51</v>
      </c>
      <c r="O52" s="54"/>
      <c r="P52" s="54"/>
      <c r="Q52" s="54"/>
      <c r="R52" s="107">
        <f t="shared" si="2"/>
        <v>580203.51</v>
      </c>
    </row>
    <row r="53" spans="1:18" ht="15.75" customHeight="1" x14ac:dyDescent="0.25">
      <c r="A53" s="128" t="s">
        <v>97</v>
      </c>
      <c r="B53" s="129" t="s">
        <v>98</v>
      </c>
      <c r="C53" s="32">
        <v>11</v>
      </c>
      <c r="D53" s="33">
        <v>64720.14</v>
      </c>
      <c r="E53" s="33">
        <v>107501.33</v>
      </c>
      <c r="F53" s="34">
        <v>58244.98</v>
      </c>
      <c r="G53" s="26"/>
      <c r="H53" s="26"/>
      <c r="I53" s="56">
        <f t="shared" si="0"/>
        <v>0</v>
      </c>
      <c r="J53" s="59"/>
      <c r="K53" s="27"/>
      <c r="L53" s="27"/>
      <c r="M53" s="58">
        <f t="shared" si="1"/>
        <v>0</v>
      </c>
      <c r="N53" s="62"/>
      <c r="O53" s="54"/>
      <c r="P53" s="54"/>
      <c r="Q53" s="54"/>
      <c r="R53" s="107">
        <f t="shared" si="2"/>
        <v>0</v>
      </c>
    </row>
    <row r="54" spans="1:18" ht="15.75" x14ac:dyDescent="0.25">
      <c r="A54" s="128"/>
      <c r="B54" s="129"/>
      <c r="C54" s="32">
        <v>12</v>
      </c>
      <c r="D54" s="33">
        <v>1172561.57</v>
      </c>
      <c r="E54" s="33">
        <v>960688.37</v>
      </c>
      <c r="F54" s="34">
        <v>981271.24</v>
      </c>
      <c r="G54" s="26">
        <v>1000294.09</v>
      </c>
      <c r="H54" s="26"/>
      <c r="I54" s="56">
        <f t="shared" si="0"/>
        <v>1000294.09</v>
      </c>
      <c r="J54" s="59"/>
      <c r="K54" s="27">
        <v>1000294.09</v>
      </c>
      <c r="L54" s="27"/>
      <c r="M54" s="58">
        <f t="shared" si="1"/>
        <v>1000294.09</v>
      </c>
      <c r="N54" s="62">
        <v>1000294.09</v>
      </c>
      <c r="O54" s="54"/>
      <c r="P54" s="54"/>
      <c r="Q54" s="54"/>
      <c r="R54" s="107">
        <f t="shared" si="2"/>
        <v>1000294.09</v>
      </c>
    </row>
    <row r="55" spans="1:18" ht="15.75" customHeight="1" x14ac:dyDescent="0.25">
      <c r="A55" s="118" t="s">
        <v>99</v>
      </c>
      <c r="B55" s="119" t="s">
        <v>100</v>
      </c>
      <c r="C55" s="15">
        <v>11</v>
      </c>
      <c r="D55" s="24">
        <v>27125</v>
      </c>
      <c r="E55" s="24">
        <v>28337.13</v>
      </c>
      <c r="F55" s="25">
        <v>41680</v>
      </c>
      <c r="G55" s="26"/>
      <c r="H55" s="26"/>
      <c r="I55" s="56">
        <f t="shared" si="0"/>
        <v>0</v>
      </c>
      <c r="J55" s="57"/>
      <c r="K55" s="27"/>
      <c r="L55" s="27"/>
      <c r="M55" s="58">
        <f t="shared" si="1"/>
        <v>0</v>
      </c>
      <c r="N55" s="62"/>
      <c r="O55" s="54"/>
      <c r="P55" s="54"/>
      <c r="Q55" s="54"/>
      <c r="R55" s="107">
        <f t="shared" si="2"/>
        <v>0</v>
      </c>
    </row>
    <row r="56" spans="1:18" ht="15.75" x14ac:dyDescent="0.25">
      <c r="A56" s="118"/>
      <c r="B56" s="119"/>
      <c r="C56" s="15">
        <v>12</v>
      </c>
      <c r="D56" s="24">
        <v>618647.13</v>
      </c>
      <c r="E56" s="24">
        <v>497514.07</v>
      </c>
      <c r="F56" s="25">
        <v>1063421.8</v>
      </c>
      <c r="G56" s="26">
        <v>512987.12</v>
      </c>
      <c r="H56" s="26"/>
      <c r="I56" s="56">
        <f t="shared" si="0"/>
        <v>512987.12</v>
      </c>
      <c r="J56" s="57"/>
      <c r="K56" s="27">
        <v>512987.12</v>
      </c>
      <c r="L56" s="27"/>
      <c r="M56" s="58">
        <f t="shared" si="1"/>
        <v>512987.12</v>
      </c>
      <c r="N56" s="62">
        <v>512987.12</v>
      </c>
      <c r="O56" s="54"/>
      <c r="P56" s="54"/>
      <c r="Q56" s="54"/>
      <c r="R56" s="107">
        <f t="shared" si="2"/>
        <v>512987.12</v>
      </c>
    </row>
    <row r="57" spans="1:18" ht="15.75" x14ac:dyDescent="0.25">
      <c r="A57" s="118" t="s">
        <v>101</v>
      </c>
      <c r="B57" s="127" t="s">
        <v>102</v>
      </c>
      <c r="C57" s="15">
        <v>11</v>
      </c>
      <c r="D57" s="24">
        <v>34812.769999999997</v>
      </c>
      <c r="E57" s="24">
        <v>42053.23</v>
      </c>
      <c r="F57" s="25">
        <v>37333.57</v>
      </c>
      <c r="G57" s="26"/>
      <c r="H57" s="26"/>
      <c r="I57" s="56">
        <f t="shared" si="0"/>
        <v>0</v>
      </c>
      <c r="J57" s="57"/>
      <c r="K57" s="27"/>
      <c r="L57" s="27"/>
      <c r="M57" s="58">
        <f t="shared" si="1"/>
        <v>0</v>
      </c>
      <c r="N57" s="62"/>
      <c r="O57" s="54"/>
      <c r="P57" s="54"/>
      <c r="Q57" s="54"/>
      <c r="R57" s="107">
        <f t="shared" si="2"/>
        <v>0</v>
      </c>
    </row>
    <row r="58" spans="1:18" ht="15.75" x14ac:dyDescent="0.25">
      <c r="A58" s="118"/>
      <c r="B58" s="127"/>
      <c r="C58" s="15">
        <v>12</v>
      </c>
      <c r="D58" s="24">
        <v>792639.88</v>
      </c>
      <c r="E58" s="24">
        <v>858087.96</v>
      </c>
      <c r="F58" s="25">
        <v>585815.63</v>
      </c>
      <c r="G58" s="26">
        <v>609248.26</v>
      </c>
      <c r="H58" s="26"/>
      <c r="I58" s="56">
        <f t="shared" si="0"/>
        <v>609248.26</v>
      </c>
      <c r="J58" s="57"/>
      <c r="K58" s="27">
        <v>609248.26</v>
      </c>
      <c r="L58" s="27"/>
      <c r="M58" s="58">
        <f t="shared" si="1"/>
        <v>609248.26</v>
      </c>
      <c r="N58" s="62">
        <v>609248.26</v>
      </c>
      <c r="O58" s="54"/>
      <c r="P58" s="54"/>
      <c r="Q58" s="54"/>
      <c r="R58" s="107">
        <f t="shared" si="2"/>
        <v>609248.26</v>
      </c>
    </row>
    <row r="59" spans="1:18" ht="15.75" x14ac:dyDescent="0.25">
      <c r="A59" s="118" t="s">
        <v>140</v>
      </c>
      <c r="B59" s="127" t="s">
        <v>141</v>
      </c>
      <c r="C59" s="15">
        <v>11</v>
      </c>
      <c r="D59" s="24"/>
      <c r="E59" s="24"/>
      <c r="F59" s="25"/>
      <c r="G59" s="26"/>
      <c r="H59" s="26"/>
      <c r="I59" s="56">
        <f t="shared" si="0"/>
        <v>0</v>
      </c>
      <c r="J59" s="57"/>
      <c r="K59" s="27"/>
      <c r="L59" s="27"/>
      <c r="M59" s="58">
        <f t="shared" si="1"/>
        <v>0</v>
      </c>
      <c r="N59" s="62"/>
      <c r="O59" s="54"/>
      <c r="P59" s="54"/>
      <c r="Q59" s="54"/>
      <c r="R59" s="107">
        <f t="shared" si="2"/>
        <v>0</v>
      </c>
    </row>
    <row r="60" spans="1:18" ht="15.75" x14ac:dyDescent="0.25">
      <c r="A60" s="118"/>
      <c r="B60" s="127"/>
      <c r="C60" s="15">
        <v>12</v>
      </c>
      <c r="D60" s="24"/>
      <c r="E60" s="24"/>
      <c r="F60" s="25"/>
      <c r="G60" s="26">
        <v>3198399.36</v>
      </c>
      <c r="H60" s="26"/>
      <c r="I60" s="56">
        <f t="shared" si="0"/>
        <v>3198399.36</v>
      </c>
      <c r="J60" s="57"/>
      <c r="K60" s="27">
        <v>3198399.36</v>
      </c>
      <c r="L60" s="27"/>
      <c r="M60" s="58">
        <f t="shared" si="1"/>
        <v>3198399.36</v>
      </c>
      <c r="N60" s="62">
        <v>3198399.36</v>
      </c>
      <c r="O60" s="54"/>
      <c r="P60" s="54"/>
      <c r="Q60" s="54"/>
      <c r="R60" s="107">
        <f t="shared" si="2"/>
        <v>3198399.36</v>
      </c>
    </row>
    <row r="61" spans="1:18" ht="15.75" customHeight="1" x14ac:dyDescent="0.25">
      <c r="A61" s="118" t="s">
        <v>142</v>
      </c>
      <c r="B61" s="119" t="s">
        <v>143</v>
      </c>
      <c r="C61" s="15">
        <v>11</v>
      </c>
      <c r="D61" s="24"/>
      <c r="E61" s="24"/>
      <c r="F61" s="25"/>
      <c r="G61" s="26"/>
      <c r="H61" s="26"/>
      <c r="I61" s="56">
        <f t="shared" si="0"/>
        <v>0</v>
      </c>
      <c r="J61" s="57"/>
      <c r="K61" s="27"/>
      <c r="L61" s="27"/>
      <c r="M61" s="58">
        <f t="shared" si="1"/>
        <v>0</v>
      </c>
      <c r="N61" s="62"/>
      <c r="O61" s="54"/>
      <c r="P61" s="54"/>
      <c r="Q61" s="54"/>
      <c r="R61" s="107">
        <f t="shared" si="2"/>
        <v>0</v>
      </c>
    </row>
    <row r="62" spans="1:18" ht="15.75" x14ac:dyDescent="0.25">
      <c r="A62" s="118"/>
      <c r="B62" s="119"/>
      <c r="C62" s="15">
        <v>12</v>
      </c>
      <c r="D62" s="24"/>
      <c r="E62" s="24"/>
      <c r="F62" s="25"/>
      <c r="G62" s="26">
        <v>832000</v>
      </c>
      <c r="H62" s="26"/>
      <c r="I62" s="56">
        <f t="shared" si="0"/>
        <v>832000</v>
      </c>
      <c r="J62" s="57"/>
      <c r="K62" s="27">
        <v>832000</v>
      </c>
      <c r="L62" s="27"/>
      <c r="M62" s="58">
        <f t="shared" si="1"/>
        <v>832000</v>
      </c>
      <c r="N62" s="62">
        <v>832000</v>
      </c>
      <c r="O62" s="54"/>
      <c r="P62" s="54"/>
      <c r="Q62" s="54"/>
      <c r="R62" s="107">
        <f t="shared" si="2"/>
        <v>832000</v>
      </c>
    </row>
    <row r="63" spans="1:18" ht="15.75" x14ac:dyDescent="0.25">
      <c r="A63" s="35"/>
      <c r="B63" s="36"/>
      <c r="C63" s="37"/>
      <c r="D63" s="38"/>
      <c r="E63" s="38"/>
      <c r="F63" s="39"/>
      <c r="G63" s="40"/>
      <c r="H63" s="40"/>
      <c r="I63" s="40"/>
      <c r="J63" s="40"/>
      <c r="K63" s="40"/>
      <c r="L63" s="40"/>
      <c r="M63" s="40"/>
      <c r="N63" s="39"/>
      <c r="O63" s="39"/>
      <c r="P63" s="39"/>
      <c r="Q63" s="39"/>
    </row>
    <row r="65" spans="2:14" x14ac:dyDescent="0.25">
      <c r="B65" s="2" t="s">
        <v>164</v>
      </c>
    </row>
    <row r="66" spans="2:14" x14ac:dyDescent="0.25">
      <c r="B66" t="s">
        <v>165</v>
      </c>
    </row>
    <row r="67" spans="2:14" ht="15.75" x14ac:dyDescent="0.25">
      <c r="B67" s="83"/>
    </row>
    <row r="68" spans="2:14" x14ac:dyDescent="0.25">
      <c r="N68" s="1">
        <f>SUM(N5:N61)</f>
        <v>25520653.600000005</v>
      </c>
    </row>
    <row r="69" spans="2:14" x14ac:dyDescent="0.25">
      <c r="G69" s="1">
        <f>SUM(G6:G62)</f>
        <v>26352653.600000005</v>
      </c>
      <c r="K69" s="1">
        <f>SUM(K6:K62)</f>
        <v>26352653.600000005</v>
      </c>
    </row>
  </sheetData>
  <mergeCells count="61">
    <mergeCell ref="A57:A58"/>
    <mergeCell ref="B57:B58"/>
    <mergeCell ref="A59:A60"/>
    <mergeCell ref="B59:B60"/>
    <mergeCell ref="A61:A62"/>
    <mergeCell ref="B61:B62"/>
    <mergeCell ref="A51:A52"/>
    <mergeCell ref="B51:B52"/>
    <mergeCell ref="A53:A54"/>
    <mergeCell ref="B53:B54"/>
    <mergeCell ref="A55:A56"/>
    <mergeCell ref="B55:B56"/>
    <mergeCell ref="A45:A46"/>
    <mergeCell ref="B45:B46"/>
    <mergeCell ref="A47:A48"/>
    <mergeCell ref="B47:B48"/>
    <mergeCell ref="A49:A50"/>
    <mergeCell ref="B49:B50"/>
    <mergeCell ref="A39:A40"/>
    <mergeCell ref="B39:B40"/>
    <mergeCell ref="A41:A42"/>
    <mergeCell ref="B41:B42"/>
    <mergeCell ref="A43:A44"/>
    <mergeCell ref="B43:B44"/>
    <mergeCell ref="A33:A34"/>
    <mergeCell ref="B33:B34"/>
    <mergeCell ref="A35:A36"/>
    <mergeCell ref="B35:B36"/>
    <mergeCell ref="A37:A38"/>
    <mergeCell ref="B37:B38"/>
    <mergeCell ref="A27:A28"/>
    <mergeCell ref="B27:B28"/>
    <mergeCell ref="A29:A30"/>
    <mergeCell ref="B29:B30"/>
    <mergeCell ref="A31:A32"/>
    <mergeCell ref="B31:B32"/>
    <mergeCell ref="A21:A22"/>
    <mergeCell ref="B21:B22"/>
    <mergeCell ref="A23:A24"/>
    <mergeCell ref="B23:B24"/>
    <mergeCell ref="A25:A26"/>
    <mergeCell ref="B25:B26"/>
    <mergeCell ref="A15:A16"/>
    <mergeCell ref="B15:B16"/>
    <mergeCell ref="A17:A18"/>
    <mergeCell ref="B17:B18"/>
    <mergeCell ref="A19:A20"/>
    <mergeCell ref="B19:B20"/>
    <mergeCell ref="A9:A10"/>
    <mergeCell ref="B9:B10"/>
    <mergeCell ref="A11:A12"/>
    <mergeCell ref="B11:B12"/>
    <mergeCell ref="A13:A14"/>
    <mergeCell ref="B13:B14"/>
    <mergeCell ref="A7:A8"/>
    <mergeCell ref="B7:B8"/>
    <mergeCell ref="G3:I3"/>
    <mergeCell ref="K3:M3"/>
    <mergeCell ref="N3:R3"/>
    <mergeCell ref="A5:A6"/>
    <mergeCell ref="B5:B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topLeftCell="A7" workbookViewId="0">
      <selection activeCell="G14" sqref="G14"/>
    </sheetView>
  </sheetViews>
  <sheetFormatPr defaultRowHeight="15" x14ac:dyDescent="0.25"/>
  <cols>
    <col min="1" max="1" width="4.5703125" customWidth="1"/>
    <col min="2" max="2" width="32" customWidth="1"/>
    <col min="4" max="5" width="11.28515625" bestFit="1" customWidth="1"/>
    <col min="6" max="6" width="11.28515625" customWidth="1"/>
    <col min="7" max="7" width="12.28515625" bestFit="1" customWidth="1"/>
    <col min="8" max="8" width="10.7109375" customWidth="1"/>
    <col min="9" max="9" width="12.7109375" customWidth="1"/>
    <col min="10" max="10" width="0" hidden="1" customWidth="1"/>
    <col min="11" max="11" width="11.42578125" customWidth="1"/>
    <col min="12" max="13" width="11.140625" customWidth="1"/>
    <col min="14" max="14" width="13.42578125" customWidth="1"/>
    <col min="15" max="15" width="0" hidden="1" customWidth="1"/>
    <col min="16" max="16" width="12.140625" customWidth="1"/>
    <col min="17" max="17" width="0" hidden="1" customWidth="1"/>
    <col min="18" max="18" width="13.5703125" customWidth="1"/>
  </cols>
  <sheetData>
    <row r="1" spans="1:18" x14ac:dyDescent="0.25">
      <c r="A1" t="s">
        <v>139</v>
      </c>
    </row>
    <row r="3" spans="1:18" ht="15.75" x14ac:dyDescent="0.25">
      <c r="G3" s="120" t="s">
        <v>155</v>
      </c>
      <c r="H3" s="121"/>
      <c r="I3" s="122"/>
      <c r="J3" s="46"/>
      <c r="K3" s="120" t="s">
        <v>156</v>
      </c>
      <c r="L3" s="121"/>
      <c r="M3" s="122"/>
      <c r="N3" s="123" t="s">
        <v>182</v>
      </c>
      <c r="O3" s="124"/>
      <c r="P3" s="124"/>
      <c r="Q3" s="125"/>
      <c r="R3" s="126"/>
    </row>
    <row r="4" spans="1:18" ht="35.25" customHeight="1" x14ac:dyDescent="0.25">
      <c r="A4" s="12" t="s">
        <v>0</v>
      </c>
      <c r="B4" s="13" t="s">
        <v>32</v>
      </c>
      <c r="C4" s="13" t="s">
        <v>67</v>
      </c>
      <c r="D4" s="19" t="s">
        <v>148</v>
      </c>
      <c r="E4" s="19" t="s">
        <v>181</v>
      </c>
      <c r="F4" s="14" t="s">
        <v>153</v>
      </c>
      <c r="G4" s="47" t="s">
        <v>157</v>
      </c>
      <c r="H4" s="47" t="s">
        <v>160</v>
      </c>
      <c r="I4" s="48" t="s">
        <v>154</v>
      </c>
      <c r="J4" s="49" t="s">
        <v>33</v>
      </c>
      <c r="K4" s="50" t="s">
        <v>161</v>
      </c>
      <c r="L4" s="50" t="s">
        <v>162</v>
      </c>
      <c r="M4" s="51" t="s">
        <v>159</v>
      </c>
      <c r="N4" s="52" t="s">
        <v>157</v>
      </c>
      <c r="O4" s="53" t="s">
        <v>34</v>
      </c>
      <c r="P4" s="54" t="s">
        <v>160</v>
      </c>
      <c r="Q4" s="53" t="s">
        <v>149</v>
      </c>
      <c r="R4" s="55" t="s">
        <v>183</v>
      </c>
    </row>
    <row r="5" spans="1:18" ht="15.75" x14ac:dyDescent="0.25">
      <c r="A5" s="118" t="s">
        <v>1</v>
      </c>
      <c r="B5" s="127" t="s">
        <v>103</v>
      </c>
      <c r="C5" s="15">
        <v>11</v>
      </c>
      <c r="D5" s="24">
        <v>36694.089999999997</v>
      </c>
      <c r="E5" s="24">
        <v>27785.279999999999</v>
      </c>
      <c r="F5" s="24">
        <v>29652.639999999999</v>
      </c>
      <c r="G5" s="26"/>
      <c r="H5" s="26"/>
      <c r="I5" s="56">
        <f>G5+H5</f>
        <v>0</v>
      </c>
      <c r="J5" s="57"/>
      <c r="K5" s="27"/>
      <c r="L5" s="27"/>
      <c r="M5" s="58">
        <f>K5+L5</f>
        <v>0</v>
      </c>
      <c r="N5" s="52"/>
      <c r="O5" s="54"/>
      <c r="P5" s="54"/>
      <c r="Q5" s="54"/>
      <c r="R5" s="107">
        <f>N5+P5</f>
        <v>0</v>
      </c>
    </row>
    <row r="6" spans="1:18" ht="15.75" x14ac:dyDescent="0.25">
      <c r="A6" s="118"/>
      <c r="B6" s="127"/>
      <c r="C6" s="15">
        <v>12</v>
      </c>
      <c r="D6" s="24">
        <v>915769.29</v>
      </c>
      <c r="E6" s="24">
        <v>853323.67</v>
      </c>
      <c r="F6" s="24">
        <v>1168834.79</v>
      </c>
      <c r="G6" s="26">
        <v>977655.68</v>
      </c>
      <c r="H6" s="26"/>
      <c r="I6" s="56">
        <f t="shared" ref="I6:I50" si="0">G6+H6</f>
        <v>977655.68</v>
      </c>
      <c r="J6" s="57"/>
      <c r="K6" s="27">
        <v>977655.68</v>
      </c>
      <c r="L6" s="27"/>
      <c r="M6" s="58">
        <f t="shared" ref="M6:M50" si="1">K6+L6</f>
        <v>977655.68</v>
      </c>
      <c r="N6" s="62">
        <v>977655.68</v>
      </c>
      <c r="O6" s="54"/>
      <c r="P6" s="54"/>
      <c r="Q6" s="54"/>
      <c r="R6" s="107">
        <f t="shared" ref="R6:R50" si="2">N6+P6</f>
        <v>977655.68</v>
      </c>
    </row>
    <row r="7" spans="1:18" ht="15.75" x14ac:dyDescent="0.25">
      <c r="A7" s="118" t="s">
        <v>2</v>
      </c>
      <c r="B7" s="127" t="s">
        <v>104</v>
      </c>
      <c r="C7" s="15">
        <v>11</v>
      </c>
      <c r="D7" s="24">
        <v>48246.27</v>
      </c>
      <c r="E7" s="24">
        <v>38452</v>
      </c>
      <c r="F7" s="24">
        <v>32875.68</v>
      </c>
      <c r="G7" s="26"/>
      <c r="H7" s="26"/>
      <c r="I7" s="56">
        <f t="shared" si="0"/>
        <v>0</v>
      </c>
      <c r="J7" s="57"/>
      <c r="K7" s="27"/>
      <c r="L7" s="27"/>
      <c r="M7" s="58">
        <f t="shared" si="1"/>
        <v>0</v>
      </c>
      <c r="N7" s="62"/>
      <c r="O7" s="54"/>
      <c r="P7" s="54"/>
      <c r="Q7" s="54"/>
      <c r="R7" s="107">
        <f t="shared" si="2"/>
        <v>0</v>
      </c>
    </row>
    <row r="8" spans="1:18" ht="15.75" x14ac:dyDescent="0.25">
      <c r="A8" s="118"/>
      <c r="B8" s="127"/>
      <c r="C8" s="15">
        <v>12</v>
      </c>
      <c r="D8" s="24">
        <v>794761.12</v>
      </c>
      <c r="E8" s="24">
        <v>684649.8</v>
      </c>
      <c r="F8" s="24">
        <v>609305.87</v>
      </c>
      <c r="G8" s="26">
        <v>633678.1</v>
      </c>
      <c r="H8" s="26"/>
      <c r="I8" s="56">
        <f t="shared" si="0"/>
        <v>633678.1</v>
      </c>
      <c r="J8" s="57"/>
      <c r="K8" s="27">
        <v>633678.1</v>
      </c>
      <c r="L8" s="27"/>
      <c r="M8" s="58">
        <f t="shared" si="1"/>
        <v>633678.1</v>
      </c>
      <c r="N8" s="62">
        <v>633678.1</v>
      </c>
      <c r="O8" s="54"/>
      <c r="P8" s="54"/>
      <c r="Q8" s="54"/>
      <c r="R8" s="107">
        <f t="shared" si="2"/>
        <v>633678.1</v>
      </c>
    </row>
    <row r="9" spans="1:18" ht="15.75" x14ac:dyDescent="0.25">
      <c r="A9" s="118" t="s">
        <v>3</v>
      </c>
      <c r="B9" s="127" t="s">
        <v>105</v>
      </c>
      <c r="C9" s="15">
        <v>11</v>
      </c>
      <c r="D9" s="24">
        <v>4000</v>
      </c>
      <c r="E9" s="24">
        <v>8000</v>
      </c>
      <c r="F9" s="24">
        <v>0</v>
      </c>
      <c r="G9" s="26"/>
      <c r="H9" s="26"/>
      <c r="I9" s="56">
        <f t="shared" si="0"/>
        <v>0</v>
      </c>
      <c r="J9" s="57"/>
      <c r="K9" s="27"/>
      <c r="L9" s="27"/>
      <c r="M9" s="58">
        <f t="shared" si="1"/>
        <v>0</v>
      </c>
      <c r="N9" s="62"/>
      <c r="O9" s="54"/>
      <c r="P9" s="54"/>
      <c r="Q9" s="54"/>
      <c r="R9" s="107">
        <f t="shared" si="2"/>
        <v>0</v>
      </c>
    </row>
    <row r="10" spans="1:18" ht="15.75" x14ac:dyDescent="0.25">
      <c r="A10" s="118"/>
      <c r="B10" s="127"/>
      <c r="C10" s="15">
        <v>12</v>
      </c>
      <c r="D10" s="24">
        <v>569050.03</v>
      </c>
      <c r="E10" s="24">
        <v>449248.01</v>
      </c>
      <c r="F10" s="24">
        <v>483959.7</v>
      </c>
      <c r="G10" s="26">
        <v>503318.09</v>
      </c>
      <c r="H10" s="26"/>
      <c r="I10" s="56">
        <f t="shared" si="0"/>
        <v>503318.09</v>
      </c>
      <c r="J10" s="57"/>
      <c r="K10" s="27">
        <v>503318.09</v>
      </c>
      <c r="L10" s="27"/>
      <c r="M10" s="58">
        <f t="shared" si="1"/>
        <v>503318.09</v>
      </c>
      <c r="N10" s="62">
        <v>503318.09</v>
      </c>
      <c r="O10" s="54"/>
      <c r="P10" s="54"/>
      <c r="Q10" s="54"/>
      <c r="R10" s="107">
        <f t="shared" si="2"/>
        <v>503318.09</v>
      </c>
    </row>
    <row r="11" spans="1:18" ht="15.75" x14ac:dyDescent="0.25">
      <c r="A11" s="118" t="s">
        <v>4</v>
      </c>
      <c r="B11" s="119" t="s">
        <v>106</v>
      </c>
      <c r="C11" s="15">
        <v>11</v>
      </c>
      <c r="D11" s="24">
        <v>31171.96</v>
      </c>
      <c r="E11" s="24">
        <v>82575.56</v>
      </c>
      <c r="F11" s="24">
        <v>34819.17</v>
      </c>
      <c r="G11" s="26"/>
      <c r="H11" s="26"/>
      <c r="I11" s="56">
        <f t="shared" si="0"/>
        <v>0</v>
      </c>
      <c r="J11" s="57"/>
      <c r="K11" s="27"/>
      <c r="L11" s="27"/>
      <c r="M11" s="58">
        <f t="shared" si="1"/>
        <v>0</v>
      </c>
      <c r="N11" s="62"/>
      <c r="O11" s="54"/>
      <c r="P11" s="54"/>
      <c r="Q11" s="54"/>
      <c r="R11" s="107">
        <f t="shared" si="2"/>
        <v>0</v>
      </c>
    </row>
    <row r="12" spans="1:18" ht="15.75" x14ac:dyDescent="0.25">
      <c r="A12" s="118"/>
      <c r="B12" s="119"/>
      <c r="C12" s="15">
        <v>12</v>
      </c>
      <c r="D12" s="24">
        <v>892373.15</v>
      </c>
      <c r="E12" s="24">
        <v>1280030.21</v>
      </c>
      <c r="F12" s="24">
        <v>1467810.36</v>
      </c>
      <c r="G12" s="26">
        <v>992603.41</v>
      </c>
      <c r="H12" s="26"/>
      <c r="I12" s="56">
        <f t="shared" si="0"/>
        <v>992603.41</v>
      </c>
      <c r="J12" s="57"/>
      <c r="K12" s="27">
        <v>992603.41</v>
      </c>
      <c r="L12" s="27"/>
      <c r="M12" s="58">
        <f t="shared" si="1"/>
        <v>992603.41</v>
      </c>
      <c r="N12" s="62">
        <v>992603.41</v>
      </c>
      <c r="O12" s="54"/>
      <c r="P12" s="54"/>
      <c r="Q12" s="54"/>
      <c r="R12" s="107">
        <f t="shared" si="2"/>
        <v>992603.41</v>
      </c>
    </row>
    <row r="13" spans="1:18" ht="15.75" x14ac:dyDescent="0.25">
      <c r="A13" s="118" t="s">
        <v>5</v>
      </c>
      <c r="B13" s="127" t="s">
        <v>107</v>
      </c>
      <c r="C13" s="15">
        <v>11</v>
      </c>
      <c r="D13" s="24">
        <v>18704.04</v>
      </c>
      <c r="E13" s="24">
        <v>20200</v>
      </c>
      <c r="F13" s="24">
        <v>12800</v>
      </c>
      <c r="G13" s="26"/>
      <c r="H13" s="26"/>
      <c r="I13" s="56">
        <f t="shared" si="0"/>
        <v>0</v>
      </c>
      <c r="J13" s="57"/>
      <c r="K13" s="27"/>
      <c r="L13" s="27"/>
      <c r="M13" s="58">
        <f t="shared" si="1"/>
        <v>0</v>
      </c>
      <c r="N13" s="62"/>
      <c r="O13" s="54"/>
      <c r="P13" s="54"/>
      <c r="Q13" s="54"/>
      <c r="R13" s="107">
        <f t="shared" si="2"/>
        <v>0</v>
      </c>
    </row>
    <row r="14" spans="1:18" ht="15.75" x14ac:dyDescent="0.25">
      <c r="A14" s="118"/>
      <c r="B14" s="127"/>
      <c r="C14" s="15">
        <v>12</v>
      </c>
      <c r="D14" s="24">
        <v>657108.64</v>
      </c>
      <c r="E14" s="24">
        <v>628729.32999999996</v>
      </c>
      <c r="F14" s="24">
        <v>593806.36</v>
      </c>
      <c r="G14" s="26">
        <v>617559.13</v>
      </c>
      <c r="H14" s="26"/>
      <c r="I14" s="56">
        <f t="shared" si="0"/>
        <v>617559.13</v>
      </c>
      <c r="J14" s="57"/>
      <c r="K14" s="27">
        <v>617559.13</v>
      </c>
      <c r="L14" s="27"/>
      <c r="M14" s="58">
        <f t="shared" si="1"/>
        <v>617559.13</v>
      </c>
      <c r="N14" s="62">
        <v>617559.13</v>
      </c>
      <c r="O14" s="54"/>
      <c r="P14" s="54"/>
      <c r="Q14" s="54"/>
      <c r="R14" s="107">
        <f t="shared" si="2"/>
        <v>617559.13</v>
      </c>
    </row>
    <row r="15" spans="1:18" ht="15.75" x14ac:dyDescent="0.25">
      <c r="A15" s="118" t="s">
        <v>6</v>
      </c>
      <c r="B15" s="127" t="s">
        <v>108</v>
      </c>
      <c r="C15" s="15">
        <v>11</v>
      </c>
      <c r="D15" s="24">
        <v>56425</v>
      </c>
      <c r="E15" s="24">
        <v>32492.14</v>
      </c>
      <c r="F15" s="24">
        <v>0</v>
      </c>
      <c r="G15" s="26"/>
      <c r="H15" s="26"/>
      <c r="I15" s="56">
        <f t="shared" si="0"/>
        <v>0</v>
      </c>
      <c r="J15" s="57"/>
      <c r="K15" s="27"/>
      <c r="L15" s="27"/>
      <c r="M15" s="58">
        <f t="shared" si="1"/>
        <v>0</v>
      </c>
      <c r="N15" s="62"/>
      <c r="O15" s="54"/>
      <c r="P15" s="54"/>
      <c r="Q15" s="54"/>
      <c r="R15" s="107">
        <f t="shared" si="2"/>
        <v>0</v>
      </c>
    </row>
    <row r="16" spans="1:18" ht="15.75" x14ac:dyDescent="0.25">
      <c r="A16" s="118"/>
      <c r="B16" s="127"/>
      <c r="C16" s="15">
        <v>12</v>
      </c>
      <c r="D16" s="24">
        <v>1069492.8899999999</v>
      </c>
      <c r="E16" s="24">
        <v>1084298.8799999999</v>
      </c>
      <c r="F16" s="24">
        <v>1041299.32</v>
      </c>
      <c r="G16" s="26">
        <v>486190.97</v>
      </c>
      <c r="H16" s="26"/>
      <c r="I16" s="56">
        <f t="shared" si="0"/>
        <v>486190.97</v>
      </c>
      <c r="J16" s="57"/>
      <c r="K16" s="27">
        <v>486190.97</v>
      </c>
      <c r="L16" s="27"/>
      <c r="M16" s="58">
        <f t="shared" si="1"/>
        <v>486190.97</v>
      </c>
      <c r="N16" s="62">
        <v>486190.97</v>
      </c>
      <c r="O16" s="54"/>
      <c r="P16" s="54"/>
      <c r="Q16" s="54"/>
      <c r="R16" s="107">
        <f t="shared" si="2"/>
        <v>486190.97</v>
      </c>
    </row>
    <row r="17" spans="1:18" ht="15.75" x14ac:dyDescent="0.25">
      <c r="A17" s="118" t="s">
        <v>7</v>
      </c>
      <c r="B17" s="127" t="s">
        <v>122</v>
      </c>
      <c r="C17" s="15">
        <v>11</v>
      </c>
      <c r="D17" s="24">
        <v>13080.27</v>
      </c>
      <c r="E17" s="24">
        <v>11845.02</v>
      </c>
      <c r="F17" s="24">
        <v>10100</v>
      </c>
      <c r="G17" s="26"/>
      <c r="H17" s="26"/>
      <c r="I17" s="56">
        <f t="shared" si="0"/>
        <v>0</v>
      </c>
      <c r="J17" s="57"/>
      <c r="K17" s="27"/>
      <c r="L17" s="27"/>
      <c r="M17" s="58">
        <f t="shared" si="1"/>
        <v>0</v>
      </c>
      <c r="N17" s="62"/>
      <c r="O17" s="54"/>
      <c r="P17" s="54"/>
      <c r="Q17" s="54"/>
      <c r="R17" s="107">
        <f t="shared" si="2"/>
        <v>0</v>
      </c>
    </row>
    <row r="18" spans="1:18" ht="15.75" x14ac:dyDescent="0.25">
      <c r="A18" s="118"/>
      <c r="B18" s="127"/>
      <c r="C18" s="15">
        <v>12</v>
      </c>
      <c r="D18" s="24">
        <v>433070.64</v>
      </c>
      <c r="E18" s="24">
        <v>612277.37</v>
      </c>
      <c r="F18" s="24">
        <v>868960.05</v>
      </c>
      <c r="G18" s="26">
        <v>700918.45</v>
      </c>
      <c r="H18" s="26"/>
      <c r="I18" s="56">
        <f t="shared" si="0"/>
        <v>700918.45</v>
      </c>
      <c r="J18" s="57"/>
      <c r="K18" s="27">
        <v>700918.45</v>
      </c>
      <c r="L18" s="27"/>
      <c r="M18" s="58">
        <f t="shared" si="1"/>
        <v>700918.45</v>
      </c>
      <c r="N18" s="62">
        <v>700918.45</v>
      </c>
      <c r="O18" s="54"/>
      <c r="P18" s="54"/>
      <c r="Q18" s="54"/>
      <c r="R18" s="107">
        <f t="shared" si="2"/>
        <v>700918.45</v>
      </c>
    </row>
    <row r="19" spans="1:18" ht="15.75" x14ac:dyDescent="0.25">
      <c r="A19" s="118" t="s">
        <v>8</v>
      </c>
      <c r="B19" s="119" t="s">
        <v>109</v>
      </c>
      <c r="C19" s="15">
        <v>11</v>
      </c>
      <c r="D19" s="24">
        <v>50579.62</v>
      </c>
      <c r="E19" s="24">
        <v>119176.43</v>
      </c>
      <c r="F19" s="24">
        <v>35438.559999999998</v>
      </c>
      <c r="G19" s="26"/>
      <c r="H19" s="26"/>
      <c r="I19" s="56">
        <f t="shared" si="0"/>
        <v>0</v>
      </c>
      <c r="J19" s="57"/>
      <c r="K19" s="27"/>
      <c r="L19" s="27"/>
      <c r="M19" s="58">
        <f t="shared" si="1"/>
        <v>0</v>
      </c>
      <c r="N19" s="62"/>
      <c r="O19" s="54"/>
      <c r="P19" s="54"/>
      <c r="Q19" s="54"/>
      <c r="R19" s="107">
        <f t="shared" si="2"/>
        <v>0</v>
      </c>
    </row>
    <row r="20" spans="1:18" ht="15.75" x14ac:dyDescent="0.25">
      <c r="A20" s="118"/>
      <c r="B20" s="119"/>
      <c r="C20" s="15">
        <v>12</v>
      </c>
      <c r="D20" s="24">
        <v>1605289.42</v>
      </c>
      <c r="E20" s="24">
        <v>1173002.51</v>
      </c>
      <c r="F20" s="24">
        <v>1066300.78</v>
      </c>
      <c r="G20" s="26">
        <v>976066.81</v>
      </c>
      <c r="H20" s="26"/>
      <c r="I20" s="56">
        <f t="shared" si="0"/>
        <v>976066.81</v>
      </c>
      <c r="J20" s="57"/>
      <c r="K20" s="27">
        <v>976066.81</v>
      </c>
      <c r="L20" s="27"/>
      <c r="M20" s="58">
        <f t="shared" si="1"/>
        <v>976066.81</v>
      </c>
      <c r="N20" s="62">
        <v>976066.81</v>
      </c>
      <c r="O20" s="54"/>
      <c r="P20" s="54"/>
      <c r="Q20" s="54"/>
      <c r="R20" s="107">
        <f t="shared" si="2"/>
        <v>976066.81</v>
      </c>
    </row>
    <row r="21" spans="1:18" ht="15.75" x14ac:dyDescent="0.25">
      <c r="A21" s="118" t="s">
        <v>9</v>
      </c>
      <c r="B21" s="127" t="s">
        <v>110</v>
      </c>
      <c r="C21" s="15">
        <v>11</v>
      </c>
      <c r="D21" s="24">
        <v>15197.08</v>
      </c>
      <c r="E21" s="24">
        <v>7823.43</v>
      </c>
      <c r="F21" s="24">
        <v>18991.080000000002</v>
      </c>
      <c r="G21" s="26"/>
      <c r="H21" s="26"/>
      <c r="I21" s="56">
        <f t="shared" si="0"/>
        <v>0</v>
      </c>
      <c r="J21" s="57"/>
      <c r="K21" s="27"/>
      <c r="L21" s="27"/>
      <c r="M21" s="58">
        <f t="shared" si="1"/>
        <v>0</v>
      </c>
      <c r="N21" s="62"/>
      <c r="O21" s="54"/>
      <c r="P21" s="54"/>
      <c r="Q21" s="54"/>
      <c r="R21" s="107">
        <f t="shared" si="2"/>
        <v>0</v>
      </c>
    </row>
    <row r="22" spans="1:18" ht="15.75" x14ac:dyDescent="0.25">
      <c r="A22" s="118"/>
      <c r="B22" s="127"/>
      <c r="C22" s="15">
        <v>12</v>
      </c>
      <c r="D22" s="24">
        <v>717120.13</v>
      </c>
      <c r="E22" s="24">
        <v>728977.55</v>
      </c>
      <c r="F22" s="28">
        <v>707045.18</v>
      </c>
      <c r="G22" s="30">
        <v>735326.99</v>
      </c>
      <c r="H22" s="30"/>
      <c r="I22" s="56">
        <f t="shared" si="0"/>
        <v>735326.99</v>
      </c>
      <c r="J22" s="57"/>
      <c r="K22" s="31">
        <v>735326.99</v>
      </c>
      <c r="L22" s="31"/>
      <c r="M22" s="58">
        <f t="shared" si="1"/>
        <v>735326.99</v>
      </c>
      <c r="N22" s="62">
        <v>735326.99</v>
      </c>
      <c r="O22" s="54"/>
      <c r="P22" s="54"/>
      <c r="Q22" s="54"/>
      <c r="R22" s="107">
        <f t="shared" si="2"/>
        <v>735326.99</v>
      </c>
    </row>
    <row r="23" spans="1:18" ht="15.75" x14ac:dyDescent="0.25">
      <c r="A23" s="130" t="s">
        <v>10</v>
      </c>
      <c r="B23" s="131" t="s">
        <v>111</v>
      </c>
      <c r="C23" s="41">
        <v>11</v>
      </c>
      <c r="D23" s="42">
        <v>33893.949999999997</v>
      </c>
      <c r="E23" s="42">
        <v>48912.62</v>
      </c>
      <c r="F23" s="42">
        <v>22695.8</v>
      </c>
      <c r="G23" s="26"/>
      <c r="H23" s="26"/>
      <c r="I23" s="56">
        <f t="shared" si="0"/>
        <v>0</v>
      </c>
      <c r="J23" s="57"/>
      <c r="K23" s="27"/>
      <c r="L23" s="27"/>
      <c r="M23" s="58">
        <f t="shared" si="1"/>
        <v>0</v>
      </c>
      <c r="N23" s="62"/>
      <c r="O23" s="54"/>
      <c r="P23" s="54"/>
      <c r="Q23" s="54"/>
      <c r="R23" s="107">
        <f t="shared" si="2"/>
        <v>0</v>
      </c>
    </row>
    <row r="24" spans="1:18" ht="15.75" x14ac:dyDescent="0.25">
      <c r="A24" s="130"/>
      <c r="B24" s="131"/>
      <c r="C24" s="41">
        <v>12</v>
      </c>
      <c r="D24" s="42">
        <v>658856.17000000004</v>
      </c>
      <c r="E24" s="42">
        <v>776150.15</v>
      </c>
      <c r="F24" s="42">
        <v>647685.71</v>
      </c>
      <c r="G24" s="26">
        <v>673593.14</v>
      </c>
      <c r="H24" s="26"/>
      <c r="I24" s="56">
        <f t="shared" si="0"/>
        <v>673593.14</v>
      </c>
      <c r="J24" s="57"/>
      <c r="K24" s="27">
        <v>673593.14</v>
      </c>
      <c r="L24" s="27"/>
      <c r="M24" s="58">
        <f t="shared" si="1"/>
        <v>673593.14</v>
      </c>
      <c r="N24" s="62">
        <v>673593.14</v>
      </c>
      <c r="O24" s="54"/>
      <c r="P24" s="54"/>
      <c r="Q24" s="54"/>
      <c r="R24" s="107">
        <f t="shared" si="2"/>
        <v>673593.14</v>
      </c>
    </row>
    <row r="25" spans="1:18" ht="15.75" x14ac:dyDescent="0.25">
      <c r="A25" s="118" t="s">
        <v>11</v>
      </c>
      <c r="B25" s="119" t="s">
        <v>112</v>
      </c>
      <c r="C25" s="15">
        <v>11</v>
      </c>
      <c r="D25" s="24">
        <v>38623.46</v>
      </c>
      <c r="E25" s="24">
        <v>28123.25</v>
      </c>
      <c r="F25" s="24">
        <v>19823.75</v>
      </c>
      <c r="G25" s="26"/>
      <c r="H25" s="26"/>
      <c r="I25" s="56">
        <f t="shared" si="0"/>
        <v>0</v>
      </c>
      <c r="J25" s="57"/>
      <c r="K25" s="27"/>
      <c r="L25" s="27"/>
      <c r="M25" s="58">
        <f t="shared" si="1"/>
        <v>0</v>
      </c>
      <c r="N25" s="62"/>
      <c r="O25" s="54"/>
      <c r="P25" s="54"/>
      <c r="Q25" s="54"/>
      <c r="R25" s="107">
        <f t="shared" si="2"/>
        <v>0</v>
      </c>
    </row>
    <row r="26" spans="1:18" ht="15.75" x14ac:dyDescent="0.25">
      <c r="A26" s="118"/>
      <c r="B26" s="119"/>
      <c r="C26" s="15">
        <v>12</v>
      </c>
      <c r="D26" s="24">
        <v>757359.51</v>
      </c>
      <c r="E26" s="24">
        <v>1030033.67</v>
      </c>
      <c r="F26" s="24">
        <v>690989.84</v>
      </c>
      <c r="G26" s="26">
        <v>718629.43</v>
      </c>
      <c r="H26" s="26"/>
      <c r="I26" s="56">
        <f t="shared" si="0"/>
        <v>718629.43</v>
      </c>
      <c r="J26" s="57"/>
      <c r="K26" s="27">
        <v>718629.43</v>
      </c>
      <c r="L26" s="27"/>
      <c r="M26" s="58">
        <f t="shared" si="1"/>
        <v>718629.43</v>
      </c>
      <c r="N26" s="62">
        <v>718629.43</v>
      </c>
      <c r="O26" s="54"/>
      <c r="P26" s="54"/>
      <c r="Q26" s="54"/>
      <c r="R26" s="107">
        <f t="shared" si="2"/>
        <v>718629.43</v>
      </c>
    </row>
    <row r="27" spans="1:18" ht="15.75" x14ac:dyDescent="0.25">
      <c r="A27" s="118" t="s">
        <v>12</v>
      </c>
      <c r="B27" s="127" t="s">
        <v>113</v>
      </c>
      <c r="C27" s="15">
        <v>11</v>
      </c>
      <c r="D27" s="24">
        <v>32460.25</v>
      </c>
      <c r="E27" s="24"/>
      <c r="F27" s="24"/>
      <c r="G27" s="26"/>
      <c r="H27" s="26"/>
      <c r="I27" s="56">
        <f t="shared" si="0"/>
        <v>0</v>
      </c>
      <c r="J27" s="57"/>
      <c r="K27" s="27"/>
      <c r="L27" s="27"/>
      <c r="M27" s="58">
        <f t="shared" si="1"/>
        <v>0</v>
      </c>
      <c r="N27" s="62"/>
      <c r="O27" s="54"/>
      <c r="P27" s="54"/>
      <c r="Q27" s="54"/>
      <c r="R27" s="107">
        <f t="shared" si="2"/>
        <v>0</v>
      </c>
    </row>
    <row r="28" spans="1:18" ht="15.75" x14ac:dyDescent="0.25">
      <c r="A28" s="118"/>
      <c r="B28" s="127"/>
      <c r="C28" s="15">
        <v>12</v>
      </c>
      <c r="D28" s="24">
        <v>430000</v>
      </c>
      <c r="E28" s="24"/>
      <c r="F28" s="24"/>
      <c r="G28" s="26">
        <v>447200</v>
      </c>
      <c r="H28" s="26"/>
      <c r="I28" s="56">
        <f t="shared" si="0"/>
        <v>447200</v>
      </c>
      <c r="J28" s="57"/>
      <c r="K28" s="27">
        <v>447200</v>
      </c>
      <c r="L28" s="27"/>
      <c r="M28" s="58">
        <f t="shared" si="1"/>
        <v>447200</v>
      </c>
      <c r="N28" s="62">
        <v>447200</v>
      </c>
      <c r="O28" s="54"/>
      <c r="P28" s="54"/>
      <c r="Q28" s="54"/>
      <c r="R28" s="107">
        <f t="shared" si="2"/>
        <v>447200</v>
      </c>
    </row>
    <row r="29" spans="1:18" ht="15.75" x14ac:dyDescent="0.25">
      <c r="A29" s="118" t="s">
        <v>13</v>
      </c>
      <c r="B29" s="127" t="s">
        <v>114</v>
      </c>
      <c r="C29" s="15">
        <v>11</v>
      </c>
      <c r="D29" s="24">
        <v>38944.44</v>
      </c>
      <c r="E29" s="24">
        <v>32722.46</v>
      </c>
      <c r="F29" s="24">
        <v>17700</v>
      </c>
      <c r="G29" s="26"/>
      <c r="H29" s="26"/>
      <c r="I29" s="56">
        <f t="shared" si="0"/>
        <v>0</v>
      </c>
      <c r="J29" s="57"/>
      <c r="K29" s="27"/>
      <c r="L29" s="27"/>
      <c r="M29" s="58">
        <f t="shared" si="1"/>
        <v>0</v>
      </c>
      <c r="N29" s="62"/>
      <c r="O29" s="54"/>
      <c r="P29" s="54"/>
      <c r="Q29" s="54"/>
      <c r="R29" s="107">
        <f t="shared" si="2"/>
        <v>0</v>
      </c>
    </row>
    <row r="30" spans="1:18" ht="15.75" x14ac:dyDescent="0.25">
      <c r="A30" s="118"/>
      <c r="B30" s="127"/>
      <c r="C30" s="15">
        <v>12</v>
      </c>
      <c r="D30" s="24">
        <v>1449109.61</v>
      </c>
      <c r="E30" s="24">
        <v>847301.22</v>
      </c>
      <c r="F30" s="24">
        <v>838695</v>
      </c>
      <c r="G30" s="26">
        <v>771544.8</v>
      </c>
      <c r="H30" s="26"/>
      <c r="I30" s="56">
        <f t="shared" si="0"/>
        <v>771544.8</v>
      </c>
      <c r="J30" s="57"/>
      <c r="K30" s="27">
        <v>771544.8</v>
      </c>
      <c r="L30" s="27"/>
      <c r="M30" s="58">
        <f t="shared" si="1"/>
        <v>771544.8</v>
      </c>
      <c r="N30" s="62">
        <v>771544.8</v>
      </c>
      <c r="O30" s="54"/>
      <c r="P30" s="54"/>
      <c r="Q30" s="54"/>
      <c r="R30" s="107">
        <f t="shared" si="2"/>
        <v>771544.8</v>
      </c>
    </row>
    <row r="31" spans="1:18" ht="15.75" x14ac:dyDescent="0.25">
      <c r="A31" s="118" t="s">
        <v>14</v>
      </c>
      <c r="B31" s="127" t="s">
        <v>115</v>
      </c>
      <c r="C31" s="15">
        <v>11</v>
      </c>
      <c r="D31" s="24">
        <v>23224.06</v>
      </c>
      <c r="E31" s="24">
        <v>33188.300000000003</v>
      </c>
      <c r="F31" s="24">
        <v>27311.58</v>
      </c>
      <c r="G31" s="26"/>
      <c r="H31" s="26"/>
      <c r="I31" s="56">
        <f t="shared" si="0"/>
        <v>0</v>
      </c>
      <c r="J31" s="57"/>
      <c r="K31" s="27"/>
      <c r="L31" s="27"/>
      <c r="M31" s="58">
        <f t="shared" si="1"/>
        <v>0</v>
      </c>
      <c r="N31" s="62"/>
      <c r="O31" s="54"/>
      <c r="P31" s="54"/>
      <c r="Q31" s="54"/>
      <c r="R31" s="107">
        <f t="shared" si="2"/>
        <v>0</v>
      </c>
    </row>
    <row r="32" spans="1:18" ht="15.75" x14ac:dyDescent="0.25">
      <c r="A32" s="118"/>
      <c r="B32" s="127"/>
      <c r="C32" s="15">
        <v>12</v>
      </c>
      <c r="D32" s="24">
        <v>335387.38</v>
      </c>
      <c r="E32" s="24">
        <v>329002.42</v>
      </c>
      <c r="F32" s="24">
        <v>345703.67</v>
      </c>
      <c r="G32" s="26">
        <v>341316.13</v>
      </c>
      <c r="H32" s="26"/>
      <c r="I32" s="56">
        <f t="shared" si="0"/>
        <v>341316.13</v>
      </c>
      <c r="J32" s="57"/>
      <c r="K32" s="27">
        <v>341316.13</v>
      </c>
      <c r="L32" s="27"/>
      <c r="M32" s="58">
        <f t="shared" si="1"/>
        <v>341316.13</v>
      </c>
      <c r="N32" s="62">
        <v>341316.13</v>
      </c>
      <c r="O32" s="54"/>
      <c r="P32" s="54"/>
      <c r="Q32" s="54"/>
      <c r="R32" s="107">
        <f t="shared" si="2"/>
        <v>341316.13</v>
      </c>
    </row>
    <row r="33" spans="1:18" ht="15.75" x14ac:dyDescent="0.25">
      <c r="A33" s="130" t="s">
        <v>15</v>
      </c>
      <c r="B33" s="131" t="s">
        <v>116</v>
      </c>
      <c r="C33" s="41">
        <v>11</v>
      </c>
      <c r="D33" s="42">
        <v>0</v>
      </c>
      <c r="E33" s="42">
        <v>0</v>
      </c>
      <c r="F33" s="42">
        <v>0</v>
      </c>
      <c r="G33" s="26"/>
      <c r="H33" s="26"/>
      <c r="I33" s="56">
        <f t="shared" si="0"/>
        <v>0</v>
      </c>
      <c r="J33" s="57"/>
      <c r="K33" s="27"/>
      <c r="L33" s="27"/>
      <c r="M33" s="58">
        <f t="shared" si="1"/>
        <v>0</v>
      </c>
      <c r="N33" s="62"/>
      <c r="O33" s="54"/>
      <c r="P33" s="54"/>
      <c r="Q33" s="54"/>
      <c r="R33" s="107">
        <f t="shared" si="2"/>
        <v>0</v>
      </c>
    </row>
    <row r="34" spans="1:18" ht="15.75" x14ac:dyDescent="0.25">
      <c r="A34" s="130"/>
      <c r="B34" s="131"/>
      <c r="C34" s="41">
        <v>12</v>
      </c>
      <c r="D34" s="42">
        <v>962442.02</v>
      </c>
      <c r="E34" s="42">
        <v>1156781.7</v>
      </c>
      <c r="F34" s="42">
        <v>958212.37</v>
      </c>
      <c r="G34" s="26">
        <v>996540.86</v>
      </c>
      <c r="H34" s="26"/>
      <c r="I34" s="56">
        <f t="shared" si="0"/>
        <v>996540.86</v>
      </c>
      <c r="J34" s="57"/>
      <c r="K34" s="27">
        <v>996540.86</v>
      </c>
      <c r="L34" s="27"/>
      <c r="M34" s="58">
        <f t="shared" si="1"/>
        <v>996540.86</v>
      </c>
      <c r="N34" s="62">
        <v>996540.86</v>
      </c>
      <c r="O34" s="54"/>
      <c r="P34" s="54"/>
      <c r="Q34" s="54"/>
      <c r="R34" s="107">
        <f t="shared" si="2"/>
        <v>996540.86</v>
      </c>
    </row>
    <row r="35" spans="1:18" ht="15.75" x14ac:dyDescent="0.25">
      <c r="A35" s="118" t="s">
        <v>16</v>
      </c>
      <c r="B35" s="119" t="s">
        <v>147</v>
      </c>
      <c r="C35" s="15">
        <v>11</v>
      </c>
      <c r="D35" s="24">
        <v>17153.63</v>
      </c>
      <c r="E35" s="24">
        <v>113345.21</v>
      </c>
      <c r="F35" s="24">
        <v>208512.53</v>
      </c>
      <c r="G35" s="26"/>
      <c r="H35" s="26"/>
      <c r="I35" s="56">
        <f t="shared" si="0"/>
        <v>0</v>
      </c>
      <c r="J35" s="57"/>
      <c r="K35" s="27"/>
      <c r="L35" s="27"/>
      <c r="M35" s="58">
        <f t="shared" si="1"/>
        <v>0</v>
      </c>
      <c r="N35" s="62"/>
      <c r="O35" s="54"/>
      <c r="P35" s="54"/>
      <c r="Q35" s="54"/>
      <c r="R35" s="107">
        <f t="shared" si="2"/>
        <v>0</v>
      </c>
    </row>
    <row r="36" spans="1:18" ht="15.75" x14ac:dyDescent="0.25">
      <c r="A36" s="118"/>
      <c r="B36" s="119"/>
      <c r="C36" s="15">
        <v>12</v>
      </c>
      <c r="D36" s="24">
        <v>1058254.42</v>
      </c>
      <c r="E36" s="24">
        <v>885801.66</v>
      </c>
      <c r="F36" s="24">
        <v>1069720.68</v>
      </c>
      <c r="G36" s="26">
        <v>802150.63</v>
      </c>
      <c r="H36" s="26"/>
      <c r="I36" s="56">
        <f t="shared" si="0"/>
        <v>802150.63</v>
      </c>
      <c r="J36" s="57"/>
      <c r="K36" s="27">
        <v>802150.63</v>
      </c>
      <c r="L36" s="27"/>
      <c r="M36" s="58">
        <f t="shared" si="1"/>
        <v>802150.63</v>
      </c>
      <c r="N36" s="62">
        <v>802150.63</v>
      </c>
      <c r="O36" s="54"/>
      <c r="P36" s="54"/>
      <c r="Q36" s="54"/>
      <c r="R36" s="107">
        <f t="shared" si="2"/>
        <v>802150.63</v>
      </c>
    </row>
    <row r="37" spans="1:18" ht="15.75" x14ac:dyDescent="0.25">
      <c r="A37" s="130" t="s">
        <v>17</v>
      </c>
      <c r="B37" s="131" t="s">
        <v>117</v>
      </c>
      <c r="C37" s="41">
        <v>11</v>
      </c>
      <c r="D37" s="42">
        <v>16198.11</v>
      </c>
      <c r="E37" s="42">
        <v>33457.919999999998</v>
      </c>
      <c r="F37" s="42">
        <v>30733.32</v>
      </c>
      <c r="G37" s="26"/>
      <c r="H37" s="26"/>
      <c r="I37" s="56">
        <f t="shared" si="0"/>
        <v>0</v>
      </c>
      <c r="J37" s="57"/>
      <c r="K37" s="27"/>
      <c r="L37" s="27"/>
      <c r="M37" s="58">
        <f t="shared" si="1"/>
        <v>0</v>
      </c>
      <c r="N37" s="62"/>
      <c r="O37" s="54"/>
      <c r="P37" s="54"/>
      <c r="Q37" s="54"/>
      <c r="R37" s="107">
        <f t="shared" si="2"/>
        <v>0</v>
      </c>
    </row>
    <row r="38" spans="1:18" ht="15.75" x14ac:dyDescent="0.25">
      <c r="A38" s="130"/>
      <c r="B38" s="131"/>
      <c r="C38" s="41">
        <v>12</v>
      </c>
      <c r="D38" s="42">
        <v>840553.65</v>
      </c>
      <c r="E38" s="42">
        <v>850073.63</v>
      </c>
      <c r="F38" s="42">
        <v>877020.35</v>
      </c>
      <c r="G38" s="26">
        <v>906210.86</v>
      </c>
      <c r="H38" s="26"/>
      <c r="I38" s="56">
        <f t="shared" si="0"/>
        <v>906210.86</v>
      </c>
      <c r="J38" s="57"/>
      <c r="K38" s="27">
        <v>906210.86</v>
      </c>
      <c r="L38" s="27"/>
      <c r="M38" s="58">
        <f t="shared" si="1"/>
        <v>906210.86</v>
      </c>
      <c r="N38" s="62">
        <v>906210.86</v>
      </c>
      <c r="O38" s="54"/>
      <c r="P38" s="54"/>
      <c r="Q38" s="54"/>
      <c r="R38" s="107">
        <f t="shared" si="2"/>
        <v>906210.86</v>
      </c>
    </row>
    <row r="39" spans="1:18" ht="15.75" x14ac:dyDescent="0.25">
      <c r="A39" s="130" t="s">
        <v>18</v>
      </c>
      <c r="B39" s="43" t="s">
        <v>118</v>
      </c>
      <c r="C39" s="41">
        <v>11</v>
      </c>
      <c r="D39" s="24">
        <v>52910.1</v>
      </c>
      <c r="E39" s="42">
        <v>38453.25</v>
      </c>
      <c r="F39" s="42">
        <v>31340.2</v>
      </c>
      <c r="G39" s="26"/>
      <c r="H39" s="26"/>
      <c r="I39" s="56">
        <f t="shared" si="0"/>
        <v>0</v>
      </c>
      <c r="J39" s="57"/>
      <c r="K39" s="27"/>
      <c r="L39" s="27"/>
      <c r="M39" s="58">
        <f t="shared" si="1"/>
        <v>0</v>
      </c>
      <c r="N39" s="62"/>
      <c r="O39" s="54"/>
      <c r="P39" s="54"/>
      <c r="Q39" s="54"/>
      <c r="R39" s="107">
        <f t="shared" si="2"/>
        <v>0</v>
      </c>
    </row>
    <row r="40" spans="1:18" ht="15.75" x14ac:dyDescent="0.25">
      <c r="A40" s="130"/>
      <c r="B40" s="44" t="s">
        <v>119</v>
      </c>
      <c r="C40" s="41">
        <v>12</v>
      </c>
      <c r="D40" s="24">
        <v>662894.55000000005</v>
      </c>
      <c r="E40" s="42">
        <v>721281.97</v>
      </c>
      <c r="F40" s="42">
        <v>860783.5</v>
      </c>
      <c r="G40" s="26">
        <v>687214.84</v>
      </c>
      <c r="H40" s="26"/>
      <c r="I40" s="56">
        <f t="shared" si="0"/>
        <v>687214.84</v>
      </c>
      <c r="J40" s="57"/>
      <c r="K40" s="27">
        <v>687214.84</v>
      </c>
      <c r="L40" s="27"/>
      <c r="M40" s="58">
        <f t="shared" si="1"/>
        <v>687214.84</v>
      </c>
      <c r="N40" s="62">
        <v>687214.84</v>
      </c>
      <c r="O40" s="54"/>
      <c r="P40" s="54"/>
      <c r="Q40" s="54"/>
      <c r="R40" s="107">
        <f t="shared" si="2"/>
        <v>687214.84</v>
      </c>
    </row>
    <row r="41" spans="1:18" ht="15.75" x14ac:dyDescent="0.25">
      <c r="A41" s="118" t="s">
        <v>19</v>
      </c>
      <c r="B41" s="127" t="s">
        <v>120</v>
      </c>
      <c r="C41" s="15">
        <v>11</v>
      </c>
      <c r="D41" s="24">
        <v>42582.97</v>
      </c>
      <c r="E41" s="24">
        <v>85544.99</v>
      </c>
      <c r="F41" s="24">
        <v>40837.4</v>
      </c>
      <c r="G41" s="26"/>
      <c r="H41" s="26"/>
      <c r="I41" s="56">
        <f t="shared" si="0"/>
        <v>0</v>
      </c>
      <c r="J41" s="57"/>
      <c r="K41" s="27"/>
      <c r="L41" s="27"/>
      <c r="M41" s="58">
        <f t="shared" si="1"/>
        <v>0</v>
      </c>
      <c r="N41" s="62"/>
      <c r="O41" s="54"/>
      <c r="P41" s="54"/>
      <c r="Q41" s="54"/>
      <c r="R41" s="107">
        <f t="shared" si="2"/>
        <v>0</v>
      </c>
    </row>
    <row r="42" spans="1:18" ht="15.75" x14ac:dyDescent="0.25">
      <c r="A42" s="118"/>
      <c r="B42" s="127"/>
      <c r="C42" s="15">
        <v>12</v>
      </c>
      <c r="D42" s="24">
        <v>971438.97</v>
      </c>
      <c r="E42" s="24">
        <v>1167038.8</v>
      </c>
      <c r="F42" s="24">
        <v>869480.99</v>
      </c>
      <c r="G42" s="26">
        <v>870980.23</v>
      </c>
      <c r="H42" s="26"/>
      <c r="I42" s="56">
        <f t="shared" si="0"/>
        <v>870980.23</v>
      </c>
      <c r="J42" s="57"/>
      <c r="K42" s="27">
        <v>870980.23</v>
      </c>
      <c r="L42" s="27"/>
      <c r="M42" s="58">
        <f t="shared" si="1"/>
        <v>870980.23</v>
      </c>
      <c r="N42" s="62">
        <v>870980.23</v>
      </c>
      <c r="O42" s="54"/>
      <c r="P42" s="54"/>
      <c r="Q42" s="54"/>
      <c r="R42" s="107">
        <f t="shared" si="2"/>
        <v>870980.23</v>
      </c>
    </row>
    <row r="43" spans="1:18" ht="15.75" x14ac:dyDescent="0.25">
      <c r="A43" s="118" t="s">
        <v>87</v>
      </c>
      <c r="B43" s="127" t="s">
        <v>121</v>
      </c>
      <c r="C43" s="15">
        <v>11</v>
      </c>
      <c r="D43" s="24">
        <v>18104.79</v>
      </c>
      <c r="E43" s="24">
        <v>108591.7</v>
      </c>
      <c r="F43" s="24">
        <v>24766.69</v>
      </c>
      <c r="G43" s="26"/>
      <c r="H43" s="26"/>
      <c r="I43" s="56">
        <f t="shared" si="0"/>
        <v>0</v>
      </c>
      <c r="J43" s="57"/>
      <c r="K43" s="27"/>
      <c r="L43" s="27"/>
      <c r="M43" s="58">
        <f t="shared" si="1"/>
        <v>0</v>
      </c>
      <c r="N43" s="62"/>
      <c r="O43" s="54"/>
      <c r="P43" s="54"/>
      <c r="Q43" s="54"/>
      <c r="R43" s="107">
        <f t="shared" si="2"/>
        <v>0</v>
      </c>
    </row>
    <row r="44" spans="1:18" ht="15.75" x14ac:dyDescent="0.25">
      <c r="A44" s="118"/>
      <c r="B44" s="127"/>
      <c r="C44" s="15">
        <v>12</v>
      </c>
      <c r="D44" s="24">
        <v>1298637.6499999999</v>
      </c>
      <c r="E44" s="24">
        <v>1320785.8700000001</v>
      </c>
      <c r="F44" s="24">
        <v>1257968.57</v>
      </c>
      <c r="G44" s="26">
        <v>1302326.54</v>
      </c>
      <c r="H44" s="26"/>
      <c r="I44" s="56">
        <f t="shared" si="0"/>
        <v>1302326.54</v>
      </c>
      <c r="J44" s="57"/>
      <c r="K44" s="27">
        <v>1302326.54</v>
      </c>
      <c r="L44" s="27"/>
      <c r="M44" s="58">
        <f t="shared" si="1"/>
        <v>1302326.54</v>
      </c>
      <c r="N44" s="62">
        <v>1302326.54</v>
      </c>
      <c r="O44" s="54"/>
      <c r="P44" s="54"/>
      <c r="Q44" s="54"/>
      <c r="R44" s="107">
        <f t="shared" si="2"/>
        <v>1302326.54</v>
      </c>
    </row>
    <row r="45" spans="1:18" ht="15.75" x14ac:dyDescent="0.25">
      <c r="A45" s="118" t="s">
        <v>89</v>
      </c>
      <c r="B45" s="127" t="s">
        <v>144</v>
      </c>
      <c r="C45" s="15">
        <v>11</v>
      </c>
      <c r="D45" s="24">
        <v>0</v>
      </c>
      <c r="E45" s="24">
        <v>156625</v>
      </c>
      <c r="F45" s="24">
        <v>0</v>
      </c>
      <c r="G45" s="26"/>
      <c r="H45" s="26"/>
      <c r="I45" s="56">
        <f t="shared" si="0"/>
        <v>0</v>
      </c>
      <c r="J45" s="57"/>
      <c r="K45" s="27"/>
      <c r="L45" s="27"/>
      <c r="M45" s="58">
        <f t="shared" si="1"/>
        <v>0</v>
      </c>
      <c r="N45" s="62"/>
      <c r="O45" s="54"/>
      <c r="P45" s="54"/>
      <c r="Q45" s="54"/>
      <c r="R45" s="107">
        <f t="shared" si="2"/>
        <v>0</v>
      </c>
    </row>
    <row r="46" spans="1:18" ht="15.75" x14ac:dyDescent="0.25">
      <c r="A46" s="118"/>
      <c r="B46" s="127"/>
      <c r="C46" s="15">
        <v>12</v>
      </c>
      <c r="D46" s="24">
        <v>1406372</v>
      </c>
      <c r="E46" s="24">
        <v>1935887.12</v>
      </c>
      <c r="F46" s="24">
        <v>1607231</v>
      </c>
      <c r="G46" s="26">
        <v>1671520.24</v>
      </c>
      <c r="H46" s="26"/>
      <c r="I46" s="56">
        <f t="shared" si="0"/>
        <v>1671520.24</v>
      </c>
      <c r="J46" s="57"/>
      <c r="K46" s="27">
        <v>1671520.24</v>
      </c>
      <c r="L46" s="27"/>
      <c r="M46" s="58">
        <f t="shared" si="1"/>
        <v>1671520.24</v>
      </c>
      <c r="N46" s="62">
        <v>1671520.24</v>
      </c>
      <c r="O46" s="54"/>
      <c r="P46" s="54"/>
      <c r="Q46" s="54"/>
      <c r="R46" s="107">
        <f t="shared" si="2"/>
        <v>1671520.24</v>
      </c>
    </row>
    <row r="47" spans="1:18" ht="15.75" x14ac:dyDescent="0.25">
      <c r="A47" s="118" t="s">
        <v>91</v>
      </c>
      <c r="B47" s="127" t="s">
        <v>145</v>
      </c>
      <c r="C47" s="15">
        <v>11</v>
      </c>
      <c r="D47" s="24"/>
      <c r="E47" s="24"/>
      <c r="F47" s="24"/>
      <c r="G47" s="26"/>
      <c r="H47" s="26"/>
      <c r="I47" s="56">
        <f t="shared" si="0"/>
        <v>0</v>
      </c>
      <c r="J47" s="57"/>
      <c r="K47" s="27"/>
      <c r="L47" s="27"/>
      <c r="M47" s="58">
        <f t="shared" si="1"/>
        <v>0</v>
      </c>
      <c r="N47" s="62"/>
      <c r="O47" s="54"/>
      <c r="P47" s="54"/>
      <c r="Q47" s="54"/>
      <c r="R47" s="107">
        <f t="shared" si="2"/>
        <v>0</v>
      </c>
    </row>
    <row r="48" spans="1:18" ht="15.75" x14ac:dyDescent="0.25">
      <c r="A48" s="118"/>
      <c r="B48" s="127"/>
      <c r="C48" s="15">
        <v>12</v>
      </c>
      <c r="D48" s="24"/>
      <c r="E48" s="24"/>
      <c r="F48" s="24"/>
      <c r="G48" s="26">
        <v>2483846.56</v>
      </c>
      <c r="H48" s="26"/>
      <c r="I48" s="56">
        <f t="shared" si="0"/>
        <v>2483846.56</v>
      </c>
      <c r="J48" s="57"/>
      <c r="K48" s="27">
        <v>2483846.56</v>
      </c>
      <c r="L48" s="27"/>
      <c r="M48" s="58">
        <f t="shared" si="1"/>
        <v>2483846.56</v>
      </c>
      <c r="N48" s="62">
        <v>2483846.56</v>
      </c>
      <c r="O48" s="54"/>
      <c r="P48" s="54"/>
      <c r="Q48" s="54"/>
      <c r="R48" s="107">
        <f t="shared" si="2"/>
        <v>2483846.56</v>
      </c>
    </row>
    <row r="49" spans="1:18" ht="15.75" customHeight="1" x14ac:dyDescent="0.25">
      <c r="A49" s="118" t="s">
        <v>93</v>
      </c>
      <c r="B49" s="119" t="s">
        <v>146</v>
      </c>
      <c r="C49" s="15">
        <v>11</v>
      </c>
      <c r="D49" s="24"/>
      <c r="E49" s="25"/>
      <c r="F49" s="25"/>
      <c r="G49" s="26"/>
      <c r="H49" s="26"/>
      <c r="I49" s="56">
        <f t="shared" si="0"/>
        <v>0</v>
      </c>
      <c r="J49" s="57"/>
      <c r="K49" s="27"/>
      <c r="L49" s="27"/>
      <c r="M49" s="58">
        <f t="shared" si="1"/>
        <v>0</v>
      </c>
      <c r="N49" s="62"/>
      <c r="O49" s="54"/>
      <c r="P49" s="54"/>
      <c r="Q49" s="54"/>
      <c r="R49" s="107">
        <f t="shared" si="2"/>
        <v>0</v>
      </c>
    </row>
    <row r="50" spans="1:18" ht="15.75" x14ac:dyDescent="0.25">
      <c r="A50" s="118"/>
      <c r="B50" s="119"/>
      <c r="C50" s="15">
        <v>12</v>
      </c>
      <c r="D50" s="24"/>
      <c r="E50" s="25"/>
      <c r="F50" s="25"/>
      <c r="G50" s="96">
        <v>624000</v>
      </c>
      <c r="H50" s="96"/>
      <c r="I50" s="56">
        <f t="shared" si="0"/>
        <v>624000</v>
      </c>
      <c r="J50" s="97"/>
      <c r="K50" s="98">
        <v>624000</v>
      </c>
      <c r="L50" s="98"/>
      <c r="M50" s="58">
        <f t="shared" si="1"/>
        <v>624000</v>
      </c>
      <c r="N50" s="108">
        <v>624000</v>
      </c>
      <c r="O50" s="99"/>
      <c r="P50" s="99"/>
      <c r="Q50" s="99"/>
      <c r="R50" s="107">
        <f t="shared" si="2"/>
        <v>624000</v>
      </c>
    </row>
    <row r="51" spans="1:18" ht="15" customHeight="1" x14ac:dyDescent="0.25">
      <c r="G51" s="45"/>
      <c r="H51" s="45"/>
      <c r="I51" s="45"/>
      <c r="J51" s="45"/>
      <c r="K51" s="45"/>
      <c r="L51" s="45"/>
      <c r="M51" s="45"/>
      <c r="N51" s="60"/>
      <c r="O51" s="60"/>
      <c r="P51" s="60"/>
      <c r="Q51" s="60"/>
      <c r="R51" s="60"/>
    </row>
    <row r="52" spans="1:18" ht="15.75" x14ac:dyDescent="0.25">
      <c r="G52" s="45"/>
      <c r="H52" s="45"/>
      <c r="I52" s="45"/>
      <c r="J52" s="45"/>
      <c r="K52" s="45"/>
      <c r="L52" s="45"/>
      <c r="M52" s="45"/>
      <c r="N52" s="60"/>
      <c r="O52" s="60"/>
      <c r="P52" s="60"/>
      <c r="Q52" s="60"/>
      <c r="R52" s="60"/>
    </row>
    <row r="53" spans="1:18" ht="15.75" x14ac:dyDescent="0.25">
      <c r="B53" s="2" t="s">
        <v>164</v>
      </c>
      <c r="G53" s="45"/>
      <c r="H53" s="45"/>
      <c r="I53" s="45"/>
      <c r="J53" s="45"/>
      <c r="K53" s="45"/>
      <c r="L53" s="45"/>
      <c r="M53" s="45"/>
      <c r="N53" s="60"/>
      <c r="O53" s="60"/>
      <c r="P53" s="60"/>
      <c r="Q53" s="60"/>
      <c r="R53" s="60"/>
    </row>
    <row r="54" spans="1:18" ht="15.75" x14ac:dyDescent="0.25">
      <c r="B54" t="s">
        <v>165</v>
      </c>
      <c r="G54" s="45"/>
      <c r="H54" s="45"/>
      <c r="I54" s="45"/>
      <c r="J54" s="45"/>
      <c r="K54" s="45"/>
      <c r="L54" s="45"/>
      <c r="M54" s="45"/>
      <c r="N54" s="60"/>
      <c r="O54" s="60"/>
      <c r="P54" s="60"/>
      <c r="Q54" s="60"/>
      <c r="R54" s="60"/>
    </row>
    <row r="55" spans="1:18" ht="15.75" x14ac:dyDescent="0.25">
      <c r="G55" s="45"/>
      <c r="H55" s="45"/>
      <c r="I55" s="45"/>
      <c r="J55" s="45"/>
      <c r="K55" s="45"/>
      <c r="L55" s="45"/>
      <c r="M55" s="45"/>
      <c r="N55" s="60"/>
      <c r="O55" s="60"/>
      <c r="P55" s="60"/>
      <c r="Q55" s="60"/>
      <c r="R55" s="60"/>
    </row>
    <row r="56" spans="1:18" ht="15.75" x14ac:dyDescent="0.25">
      <c r="G56" s="45"/>
      <c r="H56" s="45"/>
      <c r="I56" s="45"/>
      <c r="J56" s="45"/>
      <c r="K56" s="45"/>
      <c r="L56" s="45"/>
      <c r="M56" s="45"/>
      <c r="N56" s="60"/>
      <c r="O56" s="60"/>
      <c r="P56" s="60"/>
      <c r="Q56" s="60"/>
      <c r="R56" s="60"/>
    </row>
    <row r="57" spans="1:18" ht="15.75" x14ac:dyDescent="0.25">
      <c r="G57" s="45">
        <f>SUM(G6:G50)</f>
        <v>19920391.889999997</v>
      </c>
      <c r="H57" s="45"/>
      <c r="I57" s="45"/>
      <c r="J57" s="45"/>
      <c r="K57" s="45"/>
      <c r="L57" s="45"/>
      <c r="M57" s="45"/>
      <c r="N57" s="60"/>
      <c r="O57" s="60"/>
      <c r="P57" s="60"/>
      <c r="Q57" s="60"/>
      <c r="R57" s="60"/>
    </row>
    <row r="58" spans="1:18" ht="15.75" x14ac:dyDescent="0.25">
      <c r="G58" s="45"/>
      <c r="H58" s="45"/>
      <c r="I58" s="45"/>
      <c r="J58" s="45"/>
      <c r="K58" s="45"/>
      <c r="L58" s="45"/>
      <c r="M58" s="45"/>
      <c r="N58" s="60"/>
      <c r="O58" s="60"/>
      <c r="P58" s="60"/>
      <c r="Q58" s="60"/>
      <c r="R58" s="60"/>
    </row>
  </sheetData>
  <mergeCells count="48">
    <mergeCell ref="A47:A48"/>
    <mergeCell ref="B47:B48"/>
    <mergeCell ref="A49:A50"/>
    <mergeCell ref="B49:B50"/>
    <mergeCell ref="A39:A40"/>
    <mergeCell ref="A41:A42"/>
    <mergeCell ref="B41:B42"/>
    <mergeCell ref="A43:A44"/>
    <mergeCell ref="B43:B44"/>
    <mergeCell ref="A45:A46"/>
    <mergeCell ref="B45:B46"/>
    <mergeCell ref="A33:A34"/>
    <mergeCell ref="B33:B34"/>
    <mergeCell ref="A35:A36"/>
    <mergeCell ref="B35:B36"/>
    <mergeCell ref="A37:A38"/>
    <mergeCell ref="B37:B38"/>
    <mergeCell ref="A27:A28"/>
    <mergeCell ref="B27:B28"/>
    <mergeCell ref="A29:A30"/>
    <mergeCell ref="B29:B30"/>
    <mergeCell ref="A31:A32"/>
    <mergeCell ref="B31:B32"/>
    <mergeCell ref="A21:A22"/>
    <mergeCell ref="B21:B22"/>
    <mergeCell ref="A23:A24"/>
    <mergeCell ref="B23:B24"/>
    <mergeCell ref="A25:A26"/>
    <mergeCell ref="B25:B26"/>
    <mergeCell ref="A15:A16"/>
    <mergeCell ref="B15:B16"/>
    <mergeCell ref="A17:A18"/>
    <mergeCell ref="B17:B18"/>
    <mergeCell ref="A19:A20"/>
    <mergeCell ref="B19:B20"/>
    <mergeCell ref="A9:A10"/>
    <mergeCell ref="B9:B10"/>
    <mergeCell ref="A11:A12"/>
    <mergeCell ref="B11:B12"/>
    <mergeCell ref="A13:A14"/>
    <mergeCell ref="B13:B14"/>
    <mergeCell ref="A7:A8"/>
    <mergeCell ref="B7:B8"/>
    <mergeCell ref="G3:I3"/>
    <mergeCell ref="K3:M3"/>
    <mergeCell ref="N3:R3"/>
    <mergeCell ref="A5:A6"/>
    <mergeCell ref="B5:B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workbookViewId="0">
      <selection activeCell="F30" sqref="F30"/>
    </sheetView>
  </sheetViews>
  <sheetFormatPr defaultRowHeight="15" x14ac:dyDescent="0.25"/>
  <cols>
    <col min="1" max="1" width="5" customWidth="1"/>
    <col min="2" max="2" width="41.42578125" bestFit="1" customWidth="1"/>
    <col min="4" max="5" width="14.28515625" bestFit="1" customWidth="1"/>
    <col min="6" max="6" width="14.28515625" customWidth="1"/>
    <col min="7" max="7" width="13.140625" bestFit="1" customWidth="1"/>
    <col min="8" max="8" width="13.85546875" customWidth="1"/>
    <col min="9" max="9" width="14.42578125" customWidth="1"/>
    <col min="10" max="10" width="0" hidden="1" customWidth="1"/>
    <col min="11" max="11" width="14.28515625" customWidth="1"/>
    <col min="12" max="12" width="15.140625" customWidth="1"/>
    <col min="13" max="13" width="12" customWidth="1"/>
    <col min="14" max="14" width="14.7109375" customWidth="1"/>
    <col min="15" max="15" width="0" hidden="1" customWidth="1"/>
    <col min="16" max="16" width="11.28515625" customWidth="1"/>
    <col min="17" max="17" width="2.28515625" hidden="1" customWidth="1"/>
    <col min="18" max="18" width="12.7109375" customWidth="1"/>
  </cols>
  <sheetData>
    <row r="1" spans="1:18" x14ac:dyDescent="0.25">
      <c r="A1" t="s">
        <v>163</v>
      </c>
    </row>
    <row r="3" spans="1:18" ht="15.75" x14ac:dyDescent="0.25">
      <c r="G3" s="120" t="s">
        <v>155</v>
      </c>
      <c r="H3" s="121"/>
      <c r="I3" s="122"/>
      <c r="J3" s="46"/>
      <c r="K3" s="120" t="s">
        <v>156</v>
      </c>
      <c r="L3" s="121"/>
      <c r="M3" s="122"/>
      <c r="N3" s="123" t="s">
        <v>182</v>
      </c>
      <c r="O3" s="124"/>
      <c r="P3" s="124"/>
      <c r="Q3" s="125"/>
      <c r="R3" s="126"/>
    </row>
    <row r="4" spans="1:18" ht="31.5" customHeight="1" x14ac:dyDescent="0.25">
      <c r="A4" s="12" t="s">
        <v>0</v>
      </c>
      <c r="B4" s="13" t="s">
        <v>32</v>
      </c>
      <c r="C4" s="13" t="s">
        <v>67</v>
      </c>
      <c r="D4" s="61" t="s">
        <v>148</v>
      </c>
      <c r="E4" s="61" t="s">
        <v>181</v>
      </c>
      <c r="F4" s="61" t="s">
        <v>153</v>
      </c>
      <c r="G4" s="47" t="s">
        <v>157</v>
      </c>
      <c r="H4" s="47" t="s">
        <v>160</v>
      </c>
      <c r="I4" s="48" t="s">
        <v>154</v>
      </c>
      <c r="J4" s="49" t="s">
        <v>33</v>
      </c>
      <c r="K4" s="50" t="s">
        <v>161</v>
      </c>
      <c r="L4" s="50" t="s">
        <v>162</v>
      </c>
      <c r="M4" s="51" t="s">
        <v>159</v>
      </c>
      <c r="N4" s="52" t="s">
        <v>157</v>
      </c>
      <c r="O4" s="53" t="s">
        <v>34</v>
      </c>
      <c r="P4" s="54" t="s">
        <v>160</v>
      </c>
      <c r="Q4" s="53" t="s">
        <v>149</v>
      </c>
      <c r="R4" s="55" t="s">
        <v>184</v>
      </c>
    </row>
    <row r="5" spans="1:18" ht="15.75" x14ac:dyDescent="0.25">
      <c r="A5" s="118" t="s">
        <v>1</v>
      </c>
      <c r="B5" s="119" t="s">
        <v>123</v>
      </c>
      <c r="C5" s="15">
        <v>11</v>
      </c>
      <c r="D5" s="23">
        <v>41227.879999999997</v>
      </c>
      <c r="E5" s="23">
        <v>0</v>
      </c>
      <c r="F5" s="23">
        <v>0</v>
      </c>
      <c r="G5" s="26">
        <v>0</v>
      </c>
      <c r="H5" s="26"/>
      <c r="I5" s="56">
        <f>G5+H5</f>
        <v>0</v>
      </c>
      <c r="J5" s="57"/>
      <c r="K5" s="27">
        <v>0</v>
      </c>
      <c r="L5" s="27"/>
      <c r="M5" s="58">
        <f>K5+L5</f>
        <v>0</v>
      </c>
      <c r="N5" s="62">
        <v>0</v>
      </c>
      <c r="O5" s="54"/>
      <c r="P5" s="54"/>
      <c r="Q5" s="54"/>
      <c r="R5" s="107">
        <f>N5+P5</f>
        <v>0</v>
      </c>
    </row>
    <row r="6" spans="1:18" ht="15.75" x14ac:dyDescent="0.25">
      <c r="A6" s="118"/>
      <c r="B6" s="119"/>
      <c r="C6" s="15">
        <v>12</v>
      </c>
      <c r="D6" s="23">
        <v>1798821</v>
      </c>
      <c r="E6" s="23">
        <v>2155127.36</v>
      </c>
      <c r="F6" s="23">
        <v>2161632</v>
      </c>
      <c r="G6" s="26">
        <v>2161632</v>
      </c>
      <c r="H6" s="26"/>
      <c r="I6" s="56">
        <f t="shared" ref="I6:I22" si="0">G6+H6</f>
        <v>2161632</v>
      </c>
      <c r="J6" s="57"/>
      <c r="K6" s="27">
        <v>2161632</v>
      </c>
      <c r="L6" s="27"/>
      <c r="M6" s="58">
        <f t="shared" ref="M6:M22" si="1">K6+L6</f>
        <v>2161632</v>
      </c>
      <c r="N6" s="62">
        <v>2161632</v>
      </c>
      <c r="O6" s="54"/>
      <c r="P6" s="54"/>
      <c r="Q6" s="54"/>
      <c r="R6" s="107">
        <f t="shared" ref="R6:R22" si="2">N6+P6</f>
        <v>2161632</v>
      </c>
    </row>
    <row r="7" spans="1:18" ht="15.75" x14ac:dyDescent="0.25">
      <c r="A7" s="118" t="s">
        <v>2</v>
      </c>
      <c r="B7" s="127" t="s">
        <v>124</v>
      </c>
      <c r="C7" s="15">
        <v>11</v>
      </c>
      <c r="D7" s="23">
        <v>194642.97</v>
      </c>
      <c r="E7" s="23">
        <v>0</v>
      </c>
      <c r="F7" s="23">
        <v>0</v>
      </c>
      <c r="G7" s="26">
        <v>0</v>
      </c>
      <c r="H7" s="26"/>
      <c r="I7" s="56">
        <f t="shared" si="0"/>
        <v>0</v>
      </c>
      <c r="J7" s="57"/>
      <c r="K7" s="27">
        <v>0</v>
      </c>
      <c r="L7" s="27"/>
      <c r="M7" s="58">
        <f t="shared" si="1"/>
        <v>0</v>
      </c>
      <c r="N7" s="62">
        <v>0</v>
      </c>
      <c r="O7" s="54"/>
      <c r="P7" s="54"/>
      <c r="Q7" s="54"/>
      <c r="R7" s="107">
        <f t="shared" si="2"/>
        <v>0</v>
      </c>
    </row>
    <row r="8" spans="1:18" ht="15.75" x14ac:dyDescent="0.25">
      <c r="A8" s="118"/>
      <c r="B8" s="127"/>
      <c r="C8" s="15">
        <v>12</v>
      </c>
      <c r="D8" s="23">
        <v>969099.85</v>
      </c>
      <c r="E8" s="23">
        <v>1742157.64</v>
      </c>
      <c r="F8" s="23">
        <v>3470217.66</v>
      </c>
      <c r="G8" s="26">
        <v>2000000</v>
      </c>
      <c r="H8" s="26"/>
      <c r="I8" s="56">
        <f t="shared" si="0"/>
        <v>2000000</v>
      </c>
      <c r="J8" s="57"/>
      <c r="K8" s="27">
        <v>2000000</v>
      </c>
      <c r="L8" s="27"/>
      <c r="M8" s="58">
        <f t="shared" si="1"/>
        <v>2000000</v>
      </c>
      <c r="N8" s="62">
        <v>2000000</v>
      </c>
      <c r="O8" s="54"/>
      <c r="P8" s="54"/>
      <c r="Q8" s="54"/>
      <c r="R8" s="107">
        <f t="shared" si="2"/>
        <v>2000000</v>
      </c>
    </row>
    <row r="9" spans="1:18" ht="15.75" x14ac:dyDescent="0.25">
      <c r="A9" s="118" t="s">
        <v>3</v>
      </c>
      <c r="B9" s="127" t="s">
        <v>125</v>
      </c>
      <c r="C9" s="15">
        <v>11</v>
      </c>
      <c r="D9" s="23">
        <v>30000</v>
      </c>
      <c r="E9" s="23">
        <v>0</v>
      </c>
      <c r="F9" s="23">
        <v>0</v>
      </c>
      <c r="G9" s="26">
        <v>0</v>
      </c>
      <c r="H9" s="26"/>
      <c r="I9" s="56">
        <f t="shared" si="0"/>
        <v>0</v>
      </c>
      <c r="J9" s="57"/>
      <c r="K9" s="27">
        <v>0</v>
      </c>
      <c r="L9" s="27"/>
      <c r="M9" s="58">
        <f t="shared" si="1"/>
        <v>0</v>
      </c>
      <c r="N9" s="62">
        <v>0</v>
      </c>
      <c r="O9" s="54"/>
      <c r="P9" s="54"/>
      <c r="Q9" s="54"/>
      <c r="R9" s="107">
        <f t="shared" si="2"/>
        <v>0</v>
      </c>
    </row>
    <row r="10" spans="1:18" ht="15.75" x14ac:dyDescent="0.25">
      <c r="A10" s="118"/>
      <c r="B10" s="127"/>
      <c r="C10" s="15">
        <v>12</v>
      </c>
      <c r="D10" s="23">
        <v>762219</v>
      </c>
      <c r="E10" s="23">
        <v>0</v>
      </c>
      <c r="F10" s="23">
        <v>0</v>
      </c>
      <c r="G10" s="26">
        <v>0</v>
      </c>
      <c r="H10" s="26"/>
      <c r="I10" s="56">
        <f t="shared" si="0"/>
        <v>0</v>
      </c>
      <c r="J10" s="57"/>
      <c r="K10" s="27">
        <v>0</v>
      </c>
      <c r="L10" s="27"/>
      <c r="M10" s="58">
        <f t="shared" si="1"/>
        <v>0</v>
      </c>
      <c r="N10" s="62">
        <v>0</v>
      </c>
      <c r="O10" s="54"/>
      <c r="P10" s="54"/>
      <c r="Q10" s="54"/>
      <c r="R10" s="107">
        <f t="shared" si="2"/>
        <v>0</v>
      </c>
    </row>
    <row r="11" spans="1:18" ht="15.75" x14ac:dyDescent="0.25">
      <c r="A11" s="118"/>
      <c r="B11" s="127"/>
      <c r="C11" s="15">
        <v>13</v>
      </c>
      <c r="D11" s="23">
        <v>1442000</v>
      </c>
      <c r="E11" s="23">
        <v>0</v>
      </c>
      <c r="F11" s="23">
        <v>0</v>
      </c>
      <c r="G11" s="26">
        <v>0</v>
      </c>
      <c r="H11" s="26"/>
      <c r="I11" s="56">
        <f t="shared" si="0"/>
        <v>0</v>
      </c>
      <c r="J11" s="57"/>
      <c r="K11" s="27">
        <v>0</v>
      </c>
      <c r="L11" s="27"/>
      <c r="M11" s="58">
        <f t="shared" si="1"/>
        <v>0</v>
      </c>
      <c r="N11" s="62">
        <v>0</v>
      </c>
      <c r="O11" s="54"/>
      <c r="P11" s="54"/>
      <c r="Q11" s="54"/>
      <c r="R11" s="107">
        <f t="shared" si="2"/>
        <v>0</v>
      </c>
    </row>
    <row r="12" spans="1:18" ht="15.75" x14ac:dyDescent="0.25">
      <c r="A12" s="118" t="s">
        <v>4</v>
      </c>
      <c r="B12" s="127" t="s">
        <v>126</v>
      </c>
      <c r="C12" s="15">
        <v>11</v>
      </c>
      <c r="D12" s="23">
        <v>0</v>
      </c>
      <c r="E12" s="23">
        <v>0</v>
      </c>
      <c r="F12" s="23">
        <v>415000</v>
      </c>
      <c r="G12" s="26">
        <v>415000</v>
      </c>
      <c r="H12" s="26"/>
      <c r="I12" s="56">
        <f t="shared" si="0"/>
        <v>415000</v>
      </c>
      <c r="J12" s="57"/>
      <c r="K12" s="27">
        <v>415000</v>
      </c>
      <c r="L12" s="27"/>
      <c r="M12" s="58">
        <f t="shared" si="1"/>
        <v>415000</v>
      </c>
      <c r="N12" s="62">
        <v>415000</v>
      </c>
      <c r="O12" s="54"/>
      <c r="P12" s="54"/>
      <c r="Q12" s="54"/>
      <c r="R12" s="107">
        <f t="shared" si="2"/>
        <v>415000</v>
      </c>
    </row>
    <row r="13" spans="1:18" ht="15.75" x14ac:dyDescent="0.25">
      <c r="A13" s="118"/>
      <c r="B13" s="127"/>
      <c r="C13" s="15">
        <v>12</v>
      </c>
      <c r="D13" s="23">
        <v>821475</v>
      </c>
      <c r="E13" s="23">
        <v>450000</v>
      </c>
      <c r="F13" s="23">
        <v>450000</v>
      </c>
      <c r="G13" s="26">
        <v>450000</v>
      </c>
      <c r="H13" s="26"/>
      <c r="I13" s="56">
        <f t="shared" si="0"/>
        <v>450000</v>
      </c>
      <c r="J13" s="57"/>
      <c r="K13" s="27">
        <v>450000</v>
      </c>
      <c r="L13" s="27"/>
      <c r="M13" s="58">
        <f t="shared" si="1"/>
        <v>450000</v>
      </c>
      <c r="N13" s="62">
        <v>450000</v>
      </c>
      <c r="O13" s="54"/>
      <c r="P13" s="54"/>
      <c r="Q13" s="54"/>
      <c r="R13" s="107">
        <f t="shared" si="2"/>
        <v>450000</v>
      </c>
    </row>
    <row r="14" spans="1:18" ht="15.75" x14ac:dyDescent="0.25">
      <c r="A14" s="118" t="s">
        <v>5</v>
      </c>
      <c r="B14" s="127" t="s">
        <v>127</v>
      </c>
      <c r="C14" s="15">
        <v>11</v>
      </c>
      <c r="D14" s="23">
        <v>382740</v>
      </c>
      <c r="E14" s="23">
        <v>57502.18</v>
      </c>
      <c r="F14" s="23">
        <v>633740</v>
      </c>
      <c r="G14" s="26">
        <v>633740</v>
      </c>
      <c r="H14" s="26"/>
      <c r="I14" s="56">
        <f t="shared" si="0"/>
        <v>633740</v>
      </c>
      <c r="J14" s="57"/>
      <c r="K14" s="27">
        <v>633740</v>
      </c>
      <c r="L14" s="27"/>
      <c r="M14" s="58">
        <f t="shared" si="1"/>
        <v>633740</v>
      </c>
      <c r="N14" s="62">
        <v>633740</v>
      </c>
      <c r="O14" s="54"/>
      <c r="P14" s="54"/>
      <c r="Q14" s="54"/>
      <c r="R14" s="107">
        <f t="shared" si="2"/>
        <v>633740</v>
      </c>
    </row>
    <row r="15" spans="1:18" ht="15.75" x14ac:dyDescent="0.25">
      <c r="A15" s="118"/>
      <c r="B15" s="127"/>
      <c r="C15" s="15">
        <v>12</v>
      </c>
      <c r="D15" s="23">
        <v>1210718</v>
      </c>
      <c r="E15" s="23">
        <v>852570</v>
      </c>
      <c r="F15" s="23">
        <v>852570</v>
      </c>
      <c r="G15" s="26">
        <v>852570</v>
      </c>
      <c r="H15" s="26"/>
      <c r="I15" s="56">
        <f t="shared" si="0"/>
        <v>852570</v>
      </c>
      <c r="J15" s="57"/>
      <c r="K15" s="27">
        <v>852570</v>
      </c>
      <c r="L15" s="27"/>
      <c r="M15" s="58">
        <f t="shared" si="1"/>
        <v>852570</v>
      </c>
      <c r="N15" s="62">
        <v>852570</v>
      </c>
      <c r="O15" s="54"/>
      <c r="P15" s="54"/>
      <c r="Q15" s="54"/>
      <c r="R15" s="107">
        <f t="shared" si="2"/>
        <v>852570</v>
      </c>
    </row>
    <row r="16" spans="1:18" ht="15.75" x14ac:dyDescent="0.25">
      <c r="A16" s="118"/>
      <c r="B16" s="127"/>
      <c r="C16" s="15">
        <v>13</v>
      </c>
      <c r="D16" s="23">
        <v>817710</v>
      </c>
      <c r="E16" s="23">
        <v>560000</v>
      </c>
      <c r="F16" s="23">
        <v>576000</v>
      </c>
      <c r="G16" s="26">
        <v>576000</v>
      </c>
      <c r="H16" s="26"/>
      <c r="I16" s="56">
        <f t="shared" si="0"/>
        <v>576000</v>
      </c>
      <c r="J16" s="57"/>
      <c r="K16" s="27">
        <v>576000</v>
      </c>
      <c r="L16" s="27"/>
      <c r="M16" s="58">
        <f t="shared" si="1"/>
        <v>576000</v>
      </c>
      <c r="N16" s="62">
        <v>576000</v>
      </c>
      <c r="O16" s="54"/>
      <c r="P16" s="54"/>
      <c r="Q16" s="54"/>
      <c r="R16" s="107">
        <f t="shared" si="2"/>
        <v>576000</v>
      </c>
    </row>
    <row r="17" spans="1:18" ht="15.75" x14ac:dyDescent="0.25">
      <c r="A17" s="118" t="s">
        <v>6</v>
      </c>
      <c r="B17" s="127" t="s">
        <v>128</v>
      </c>
      <c r="C17" s="15">
        <v>11</v>
      </c>
      <c r="D17" s="23">
        <v>350000</v>
      </c>
      <c r="E17" s="23">
        <v>0</v>
      </c>
      <c r="F17" s="23">
        <v>0</v>
      </c>
      <c r="G17" s="26">
        <v>0</v>
      </c>
      <c r="H17" s="26"/>
      <c r="I17" s="56">
        <f t="shared" si="0"/>
        <v>0</v>
      </c>
      <c r="J17" s="57"/>
      <c r="K17" s="27">
        <v>0</v>
      </c>
      <c r="L17" s="27"/>
      <c r="M17" s="58">
        <f t="shared" si="1"/>
        <v>0</v>
      </c>
      <c r="N17" s="62">
        <v>0</v>
      </c>
      <c r="O17" s="54"/>
      <c r="P17" s="54"/>
      <c r="Q17" s="54"/>
      <c r="R17" s="107">
        <f t="shared" si="2"/>
        <v>0</v>
      </c>
    </row>
    <row r="18" spans="1:18" ht="15.75" x14ac:dyDescent="0.25">
      <c r="A18" s="118"/>
      <c r="B18" s="127"/>
      <c r="C18" s="15">
        <v>12</v>
      </c>
      <c r="D18" s="23">
        <v>6203652.5700000003</v>
      </c>
      <c r="E18" s="23">
        <v>6195796.3799999999</v>
      </c>
      <c r="F18" s="23">
        <v>6195800</v>
      </c>
      <c r="G18" s="26">
        <v>6195800</v>
      </c>
      <c r="H18" s="26"/>
      <c r="I18" s="56">
        <f t="shared" si="0"/>
        <v>6195800</v>
      </c>
      <c r="J18" s="57"/>
      <c r="K18" s="27">
        <v>6195800</v>
      </c>
      <c r="L18" s="27"/>
      <c r="M18" s="58">
        <f t="shared" si="1"/>
        <v>6195800</v>
      </c>
      <c r="N18" s="62">
        <v>6195800</v>
      </c>
      <c r="O18" s="54"/>
      <c r="P18" s="54"/>
      <c r="Q18" s="54"/>
      <c r="R18" s="107">
        <f t="shared" si="2"/>
        <v>6195800</v>
      </c>
    </row>
    <row r="19" spans="1:18" ht="15.75" x14ac:dyDescent="0.25">
      <c r="A19" s="118" t="s">
        <v>7</v>
      </c>
      <c r="B19" s="127" t="s">
        <v>150</v>
      </c>
      <c r="C19" s="15">
        <v>11</v>
      </c>
      <c r="D19" s="23">
        <v>0</v>
      </c>
      <c r="E19" s="23">
        <v>714005</v>
      </c>
      <c r="F19" s="23">
        <v>0</v>
      </c>
      <c r="G19" s="26">
        <v>0</v>
      </c>
      <c r="H19" s="26"/>
      <c r="I19" s="56">
        <f t="shared" si="0"/>
        <v>0</v>
      </c>
      <c r="J19" s="57"/>
      <c r="K19" s="27">
        <v>0</v>
      </c>
      <c r="L19" s="27"/>
      <c r="M19" s="58">
        <f t="shared" si="1"/>
        <v>0</v>
      </c>
      <c r="N19" s="62">
        <v>0</v>
      </c>
      <c r="O19" s="54"/>
      <c r="P19" s="54"/>
      <c r="Q19" s="54"/>
      <c r="R19" s="107">
        <f t="shared" si="2"/>
        <v>0</v>
      </c>
    </row>
    <row r="20" spans="1:18" ht="15.75" x14ac:dyDescent="0.25">
      <c r="A20" s="118"/>
      <c r="B20" s="127"/>
      <c r="C20" s="15">
        <v>12</v>
      </c>
      <c r="D20" s="23">
        <v>10752649.119999999</v>
      </c>
      <c r="E20" s="23">
        <v>10733074.82</v>
      </c>
      <c r="F20" s="23">
        <v>8452236</v>
      </c>
      <c r="G20" s="26">
        <v>8452236</v>
      </c>
      <c r="H20" s="26"/>
      <c r="I20" s="56">
        <f t="shared" si="0"/>
        <v>8452236</v>
      </c>
      <c r="J20" s="25"/>
      <c r="K20" s="27">
        <v>8452236</v>
      </c>
      <c r="L20" s="27"/>
      <c r="M20" s="58">
        <f t="shared" si="1"/>
        <v>8452236</v>
      </c>
      <c r="N20" s="63">
        <v>8452236</v>
      </c>
      <c r="O20" s="54"/>
      <c r="P20" s="54"/>
      <c r="Q20" s="54"/>
      <c r="R20" s="107">
        <f t="shared" si="2"/>
        <v>8452236</v>
      </c>
    </row>
    <row r="21" spans="1:18" ht="15.75" x14ac:dyDescent="0.25">
      <c r="A21" s="118" t="s">
        <v>8</v>
      </c>
      <c r="B21" s="127" t="s">
        <v>185</v>
      </c>
      <c r="C21" s="15">
        <v>11</v>
      </c>
      <c r="D21" s="23">
        <v>0</v>
      </c>
      <c r="E21" s="23">
        <v>0</v>
      </c>
      <c r="F21" s="23">
        <v>2510349.27</v>
      </c>
      <c r="G21" s="26">
        <v>0</v>
      </c>
      <c r="H21" s="26"/>
      <c r="I21" s="56">
        <f t="shared" si="0"/>
        <v>0</v>
      </c>
      <c r="J21" s="57"/>
      <c r="K21" s="27">
        <v>0</v>
      </c>
      <c r="L21" s="27"/>
      <c r="M21" s="58">
        <f t="shared" si="1"/>
        <v>0</v>
      </c>
      <c r="N21" s="62">
        <v>0</v>
      </c>
      <c r="O21" s="54"/>
      <c r="P21" s="54"/>
      <c r="Q21" s="54"/>
      <c r="R21" s="107">
        <f t="shared" si="2"/>
        <v>0</v>
      </c>
    </row>
    <row r="22" spans="1:18" ht="15.75" x14ac:dyDescent="0.25">
      <c r="A22" s="118"/>
      <c r="B22" s="127"/>
      <c r="C22" s="15">
        <v>12</v>
      </c>
      <c r="D22" s="23">
        <v>3104271.4</v>
      </c>
      <c r="E22" s="23">
        <v>2876057.78</v>
      </c>
      <c r="F22" s="23">
        <v>3391400</v>
      </c>
      <c r="G22" s="26">
        <v>3391400</v>
      </c>
      <c r="H22" s="26"/>
      <c r="I22" s="56">
        <f t="shared" si="0"/>
        <v>3391400</v>
      </c>
      <c r="J22" s="25"/>
      <c r="K22" s="27">
        <v>3391400</v>
      </c>
      <c r="L22" s="27"/>
      <c r="M22" s="58">
        <f t="shared" si="1"/>
        <v>3391400</v>
      </c>
      <c r="N22" s="63">
        <v>3391400</v>
      </c>
      <c r="O22" s="54"/>
      <c r="P22" s="54"/>
      <c r="Q22" s="54"/>
      <c r="R22" s="107">
        <f t="shared" si="2"/>
        <v>3391400</v>
      </c>
    </row>
    <row r="23" spans="1:18" ht="15.75" x14ac:dyDescent="0.25">
      <c r="G23" s="45"/>
      <c r="H23" s="45"/>
      <c r="I23" s="45"/>
      <c r="J23" s="45"/>
      <c r="K23" s="45"/>
      <c r="L23" s="45"/>
      <c r="M23" s="45"/>
      <c r="N23" s="60"/>
      <c r="O23" s="60"/>
      <c r="P23" s="60"/>
      <c r="Q23" s="60"/>
      <c r="R23" s="60"/>
    </row>
    <row r="24" spans="1:18" hidden="1" x14ac:dyDescent="0.25">
      <c r="G24" s="1"/>
    </row>
    <row r="25" spans="1:18" x14ac:dyDescent="0.25">
      <c r="B25" s="2" t="s">
        <v>164</v>
      </c>
    </row>
    <row r="26" spans="1:18" x14ac:dyDescent="0.25">
      <c r="B26" t="s">
        <v>165</v>
      </c>
    </row>
    <row r="27" spans="1:18" ht="24" customHeight="1" x14ac:dyDescent="0.25"/>
    <row r="28" spans="1:18" x14ac:dyDescent="0.25">
      <c r="B28" s="109"/>
      <c r="G28" s="1"/>
      <c r="K28" s="1"/>
    </row>
    <row r="30" spans="1:18" x14ac:dyDescent="0.25">
      <c r="G30" s="1"/>
      <c r="K30" s="1"/>
    </row>
  </sheetData>
  <mergeCells count="19">
    <mergeCell ref="K3:M3"/>
    <mergeCell ref="N3:R3"/>
    <mergeCell ref="A5:A6"/>
    <mergeCell ref="B5:B6"/>
    <mergeCell ref="A17:A18"/>
    <mergeCell ref="B17:B18"/>
    <mergeCell ref="A9:A11"/>
    <mergeCell ref="B9:B11"/>
    <mergeCell ref="A12:A13"/>
    <mergeCell ref="B12:B13"/>
    <mergeCell ref="A14:A16"/>
    <mergeCell ref="B14:B16"/>
    <mergeCell ref="A21:A22"/>
    <mergeCell ref="B21:B22"/>
    <mergeCell ref="A7:A8"/>
    <mergeCell ref="B7:B8"/>
    <mergeCell ref="G3:I3"/>
    <mergeCell ref="A19:A20"/>
    <mergeCell ref="B19:B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workbookViewId="0">
      <selection activeCell="I30" sqref="I30"/>
    </sheetView>
  </sheetViews>
  <sheetFormatPr defaultRowHeight="15" x14ac:dyDescent="0.25"/>
  <cols>
    <col min="4" max="5" width="11.28515625" bestFit="1" customWidth="1"/>
    <col min="6" max="6" width="11.28515625" customWidth="1"/>
    <col min="7" max="7" width="11.28515625" bestFit="1" customWidth="1"/>
    <col min="9" max="10" width="11.28515625" bestFit="1" customWidth="1"/>
    <col min="12" max="12" width="11.28515625" bestFit="1" customWidth="1"/>
    <col min="13" max="13" width="13.140625" bestFit="1" customWidth="1"/>
    <col min="15" max="15" width="13.140625" bestFit="1" customWidth="1"/>
  </cols>
  <sheetData>
    <row r="1" spans="1:15" x14ac:dyDescent="0.25">
      <c r="A1" t="s">
        <v>166</v>
      </c>
    </row>
    <row r="3" spans="1:15" ht="15.75" x14ac:dyDescent="0.25">
      <c r="G3" s="120" t="s">
        <v>155</v>
      </c>
      <c r="H3" s="121"/>
      <c r="I3" s="122"/>
      <c r="J3" s="120" t="s">
        <v>156</v>
      </c>
      <c r="K3" s="121"/>
      <c r="L3" s="122"/>
      <c r="M3" s="123" t="s">
        <v>182</v>
      </c>
      <c r="N3" s="124"/>
      <c r="O3" s="126"/>
    </row>
    <row r="4" spans="1:15" ht="31.5" x14ac:dyDescent="0.25">
      <c r="A4" s="12" t="s">
        <v>0</v>
      </c>
      <c r="B4" s="13" t="s">
        <v>32</v>
      </c>
      <c r="C4" s="13" t="s">
        <v>67</v>
      </c>
      <c r="D4" s="19" t="s">
        <v>148</v>
      </c>
      <c r="E4" s="19" t="s">
        <v>181</v>
      </c>
      <c r="F4" s="14" t="s">
        <v>153</v>
      </c>
      <c r="G4" s="47" t="s">
        <v>157</v>
      </c>
      <c r="H4" s="47" t="s">
        <v>160</v>
      </c>
      <c r="I4" s="48" t="s">
        <v>154</v>
      </c>
      <c r="J4" s="50" t="s">
        <v>161</v>
      </c>
      <c r="K4" s="50" t="s">
        <v>162</v>
      </c>
      <c r="L4" s="51" t="s">
        <v>159</v>
      </c>
      <c r="M4" s="52" t="s">
        <v>157</v>
      </c>
      <c r="N4" s="54" t="s">
        <v>160</v>
      </c>
      <c r="O4" s="55" t="s">
        <v>183</v>
      </c>
    </row>
    <row r="5" spans="1:15" ht="15.75" x14ac:dyDescent="0.25">
      <c r="A5" s="102" t="s">
        <v>1</v>
      </c>
      <c r="B5" s="103" t="s">
        <v>23</v>
      </c>
      <c r="C5" s="15">
        <v>11</v>
      </c>
      <c r="D5" s="24">
        <v>4994661.71</v>
      </c>
      <c r="E5" s="24">
        <v>5115451.46</v>
      </c>
      <c r="F5" s="25">
        <v>5166310</v>
      </c>
      <c r="G5" s="26">
        <v>5166310</v>
      </c>
      <c r="H5" s="26"/>
      <c r="I5" s="56">
        <f>G5+H5</f>
        <v>5166310</v>
      </c>
      <c r="J5" s="27">
        <v>5166310</v>
      </c>
      <c r="K5" s="27"/>
      <c r="L5" s="58">
        <f>J5+K5</f>
        <v>5166310</v>
      </c>
      <c r="M5" s="62">
        <v>5166310</v>
      </c>
      <c r="N5" s="54"/>
      <c r="O5" s="105">
        <f>M5+N5</f>
        <v>5166310</v>
      </c>
    </row>
  </sheetData>
  <mergeCells count="3">
    <mergeCell ref="G3:I3"/>
    <mergeCell ref="J3:L3"/>
    <mergeCell ref="M3:O3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workbookViewId="0">
      <selection activeCell="C28" sqref="C28"/>
    </sheetView>
  </sheetViews>
  <sheetFormatPr defaultRowHeight="15" x14ac:dyDescent="0.25"/>
  <cols>
    <col min="2" max="2" width="15.7109375" bestFit="1" customWidth="1"/>
    <col min="4" max="4" width="11.28515625" bestFit="1" customWidth="1"/>
    <col min="5" max="5" width="11.28515625" customWidth="1"/>
    <col min="6" max="7" width="11.28515625" bestFit="1" customWidth="1"/>
    <col min="9" max="10" width="11.28515625" bestFit="1" customWidth="1"/>
    <col min="12" max="12" width="11.28515625" bestFit="1" customWidth="1"/>
    <col min="13" max="13" width="13.140625" bestFit="1" customWidth="1"/>
    <col min="15" max="15" width="13.140625" bestFit="1" customWidth="1"/>
  </cols>
  <sheetData>
    <row r="1" spans="1:15" x14ac:dyDescent="0.25">
      <c r="A1" t="s">
        <v>167</v>
      </c>
    </row>
    <row r="3" spans="1:15" ht="15.75" x14ac:dyDescent="0.25">
      <c r="G3" s="120" t="s">
        <v>155</v>
      </c>
      <c r="H3" s="121"/>
      <c r="I3" s="122"/>
      <c r="J3" s="120" t="s">
        <v>156</v>
      </c>
      <c r="K3" s="121"/>
      <c r="L3" s="122"/>
      <c r="M3" s="123" t="s">
        <v>182</v>
      </c>
      <c r="N3" s="124"/>
      <c r="O3" s="126"/>
    </row>
    <row r="4" spans="1:15" ht="31.5" x14ac:dyDescent="0.25">
      <c r="A4" s="12" t="s">
        <v>0</v>
      </c>
      <c r="B4" s="13" t="s">
        <v>32</v>
      </c>
      <c r="C4" s="13" t="s">
        <v>67</v>
      </c>
      <c r="D4" s="19" t="s">
        <v>148</v>
      </c>
      <c r="E4" s="19" t="s">
        <v>181</v>
      </c>
      <c r="F4" s="14" t="s">
        <v>153</v>
      </c>
      <c r="G4" s="47" t="s">
        <v>157</v>
      </c>
      <c r="H4" s="47" t="s">
        <v>160</v>
      </c>
      <c r="I4" s="48" t="s">
        <v>154</v>
      </c>
      <c r="J4" s="50" t="s">
        <v>161</v>
      </c>
      <c r="K4" s="50" t="s">
        <v>162</v>
      </c>
      <c r="L4" s="51" t="s">
        <v>159</v>
      </c>
      <c r="M4" s="52" t="s">
        <v>157</v>
      </c>
      <c r="N4" s="54" t="s">
        <v>160</v>
      </c>
      <c r="O4" s="55" t="s">
        <v>183</v>
      </c>
    </row>
    <row r="5" spans="1:15" ht="15.75" x14ac:dyDescent="0.25">
      <c r="A5" s="102" t="s">
        <v>1</v>
      </c>
      <c r="B5" s="103" t="s">
        <v>23</v>
      </c>
      <c r="C5" s="15">
        <v>11</v>
      </c>
      <c r="D5" s="24">
        <v>4994661.71</v>
      </c>
      <c r="E5" s="24">
        <v>5115451.46</v>
      </c>
      <c r="F5" s="25">
        <v>5166310</v>
      </c>
      <c r="G5" s="26">
        <v>5166310</v>
      </c>
      <c r="H5" s="26"/>
      <c r="I5" s="56">
        <f>G5+H5</f>
        <v>5166310</v>
      </c>
      <c r="J5" s="27">
        <v>5166310</v>
      </c>
      <c r="K5" s="27"/>
      <c r="L5" s="58">
        <f>J5+K5</f>
        <v>5166310</v>
      </c>
      <c r="M5" s="62">
        <v>5166310</v>
      </c>
      <c r="N5" s="54"/>
      <c r="O5" s="105">
        <f>M5+N5</f>
        <v>5166310</v>
      </c>
    </row>
  </sheetData>
  <mergeCells count="3">
    <mergeCell ref="G3:I3"/>
    <mergeCell ref="J3:L3"/>
    <mergeCell ref="M3:O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workbookViewId="0">
      <selection activeCell="O28" sqref="O28"/>
    </sheetView>
  </sheetViews>
  <sheetFormatPr defaultRowHeight="15" x14ac:dyDescent="0.25"/>
  <cols>
    <col min="2" max="2" width="14" bestFit="1" customWidth="1"/>
    <col min="4" max="4" width="9.85546875" bestFit="1" customWidth="1"/>
    <col min="5" max="5" width="9.85546875" customWidth="1"/>
    <col min="6" max="6" width="10.7109375" bestFit="1" customWidth="1"/>
    <col min="7" max="7" width="9.85546875" bestFit="1" customWidth="1"/>
    <col min="9" max="10" width="9.85546875" bestFit="1" customWidth="1"/>
    <col min="12" max="13" width="9.85546875" bestFit="1" customWidth="1"/>
    <col min="15" max="15" width="9.5703125" customWidth="1"/>
  </cols>
  <sheetData>
    <row r="1" spans="1:15" x14ac:dyDescent="0.25">
      <c r="A1" t="s">
        <v>168</v>
      </c>
    </row>
    <row r="3" spans="1:15" ht="15.75" x14ac:dyDescent="0.25">
      <c r="G3" s="120" t="s">
        <v>155</v>
      </c>
      <c r="H3" s="121"/>
      <c r="I3" s="122"/>
      <c r="J3" s="120" t="s">
        <v>156</v>
      </c>
      <c r="K3" s="121"/>
      <c r="L3" s="122"/>
      <c r="M3" s="123" t="s">
        <v>182</v>
      </c>
      <c r="N3" s="124"/>
      <c r="O3" s="126"/>
    </row>
    <row r="4" spans="1:15" ht="31.5" x14ac:dyDescent="0.25">
      <c r="A4" s="12" t="s">
        <v>0</v>
      </c>
      <c r="B4" s="13" t="s">
        <v>32</v>
      </c>
      <c r="C4" s="13" t="s">
        <v>67</v>
      </c>
      <c r="D4" s="19" t="s">
        <v>148</v>
      </c>
      <c r="E4" s="19" t="s">
        <v>181</v>
      </c>
      <c r="F4" s="14" t="s">
        <v>153</v>
      </c>
      <c r="G4" s="47" t="s">
        <v>157</v>
      </c>
      <c r="H4" s="47" t="s">
        <v>160</v>
      </c>
      <c r="I4" s="48" t="s">
        <v>154</v>
      </c>
      <c r="J4" s="50" t="s">
        <v>161</v>
      </c>
      <c r="K4" s="50" t="s">
        <v>162</v>
      </c>
      <c r="L4" s="51" t="s">
        <v>159</v>
      </c>
      <c r="M4" s="52" t="s">
        <v>157</v>
      </c>
      <c r="N4" s="54" t="s">
        <v>160</v>
      </c>
      <c r="O4" s="55" t="s">
        <v>183</v>
      </c>
    </row>
    <row r="5" spans="1:15" ht="15.75" x14ac:dyDescent="0.25">
      <c r="A5" s="81" t="s">
        <v>1</v>
      </c>
      <c r="B5" s="82" t="s">
        <v>25</v>
      </c>
      <c r="C5" s="15">
        <v>11</v>
      </c>
      <c r="D5" s="24">
        <v>828863.83</v>
      </c>
      <c r="E5" s="24">
        <v>769275.03</v>
      </c>
      <c r="F5" s="25">
        <v>800000</v>
      </c>
      <c r="G5" s="26">
        <v>800000</v>
      </c>
      <c r="H5" s="26">
        <v>0</v>
      </c>
      <c r="I5" s="56">
        <f>G5+H5</f>
        <v>800000</v>
      </c>
      <c r="J5" s="27">
        <v>808000</v>
      </c>
      <c r="K5" s="27">
        <v>0</v>
      </c>
      <c r="L5" s="58">
        <f>J5+K5</f>
        <v>808000</v>
      </c>
      <c r="M5" s="62">
        <v>816080</v>
      </c>
      <c r="N5" s="63">
        <v>0</v>
      </c>
      <c r="O5" s="64">
        <f>M5+N5</f>
        <v>816080</v>
      </c>
    </row>
  </sheetData>
  <mergeCells count="3">
    <mergeCell ref="G3:I3"/>
    <mergeCell ref="J3:L3"/>
    <mergeCell ref="M3:O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workbookViewId="0">
      <selection activeCell="M6" sqref="M6"/>
    </sheetView>
  </sheetViews>
  <sheetFormatPr defaultRowHeight="15" x14ac:dyDescent="0.25"/>
  <cols>
    <col min="2" max="2" width="19.140625" customWidth="1"/>
    <col min="4" max="4" width="11.28515625" bestFit="1" customWidth="1"/>
    <col min="5" max="5" width="11.28515625" customWidth="1"/>
    <col min="6" max="7" width="11.28515625" bestFit="1" customWidth="1"/>
    <col min="8" max="8" width="9.85546875" bestFit="1" customWidth="1"/>
    <col min="9" max="10" width="11.28515625" bestFit="1" customWidth="1"/>
    <col min="12" max="13" width="11.28515625" bestFit="1" customWidth="1"/>
    <col min="15" max="15" width="11.28515625" bestFit="1" customWidth="1"/>
  </cols>
  <sheetData>
    <row r="1" spans="1:15" x14ac:dyDescent="0.25">
      <c r="A1" t="s">
        <v>169</v>
      </c>
    </row>
    <row r="3" spans="1:15" ht="15.75" x14ac:dyDescent="0.25">
      <c r="G3" s="120" t="s">
        <v>155</v>
      </c>
      <c r="H3" s="121"/>
      <c r="I3" s="122"/>
      <c r="J3" s="120" t="s">
        <v>156</v>
      </c>
      <c r="K3" s="121"/>
      <c r="L3" s="122"/>
      <c r="M3" s="123" t="s">
        <v>182</v>
      </c>
      <c r="N3" s="124"/>
      <c r="O3" s="126"/>
    </row>
    <row r="4" spans="1:15" ht="31.5" x14ac:dyDescent="0.25">
      <c r="A4" s="12" t="s">
        <v>0</v>
      </c>
      <c r="B4" s="13" t="s">
        <v>32</v>
      </c>
      <c r="C4" s="13" t="s">
        <v>67</v>
      </c>
      <c r="D4" s="19" t="s">
        <v>148</v>
      </c>
      <c r="E4" s="19" t="s">
        <v>181</v>
      </c>
      <c r="F4" s="14" t="s">
        <v>153</v>
      </c>
      <c r="G4" s="47" t="s">
        <v>157</v>
      </c>
      <c r="H4" s="47" t="s">
        <v>160</v>
      </c>
      <c r="I4" s="48" t="s">
        <v>153</v>
      </c>
      <c r="J4" s="50" t="s">
        <v>161</v>
      </c>
      <c r="K4" s="50" t="s">
        <v>162</v>
      </c>
      <c r="L4" s="51" t="s">
        <v>154</v>
      </c>
      <c r="M4" s="52" t="s">
        <v>157</v>
      </c>
      <c r="N4" s="54" t="s">
        <v>160</v>
      </c>
      <c r="O4" s="55" t="s">
        <v>159</v>
      </c>
    </row>
    <row r="5" spans="1:15" ht="29.25" customHeight="1" x14ac:dyDescent="0.25">
      <c r="A5" s="81" t="s">
        <v>1</v>
      </c>
      <c r="B5" s="84" t="s">
        <v>170</v>
      </c>
      <c r="C5" s="15">
        <v>11</v>
      </c>
      <c r="D5" s="24">
        <v>2457301.6</v>
      </c>
      <c r="E5" s="24">
        <v>2280679.62</v>
      </c>
      <c r="F5" s="25">
        <v>2395000</v>
      </c>
      <c r="G5" s="26">
        <v>2395000</v>
      </c>
      <c r="H5" s="26"/>
      <c r="I5" s="56">
        <f>G5+H5</f>
        <v>2395000</v>
      </c>
      <c r="J5" s="27">
        <v>2400000</v>
      </c>
      <c r="K5" s="27"/>
      <c r="L5" s="27">
        <f>J5+K5</f>
        <v>2400000</v>
      </c>
      <c r="M5" s="85">
        <v>2410000</v>
      </c>
      <c r="N5" s="86"/>
      <c r="O5" s="100">
        <f>M5+N5</f>
        <v>2410000</v>
      </c>
    </row>
  </sheetData>
  <mergeCells count="3">
    <mergeCell ref="G3:I3"/>
    <mergeCell ref="J3:L3"/>
    <mergeCell ref="M3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workbookViewId="0">
      <selection activeCell="J21" sqref="J21"/>
    </sheetView>
  </sheetViews>
  <sheetFormatPr defaultRowHeight="15" x14ac:dyDescent="0.25"/>
  <cols>
    <col min="4" max="4" width="11.28515625" bestFit="1" customWidth="1"/>
    <col min="5" max="5" width="11.28515625" customWidth="1"/>
    <col min="6" max="7" width="11.28515625" bestFit="1" customWidth="1"/>
    <col min="8" max="11" width="11.7109375" bestFit="1" customWidth="1"/>
    <col min="12" max="15" width="11.28515625" bestFit="1" customWidth="1"/>
  </cols>
  <sheetData>
    <row r="1" spans="1:15" x14ac:dyDescent="0.25">
      <c r="A1" t="s">
        <v>171</v>
      </c>
    </row>
    <row r="3" spans="1:15" ht="15.75" x14ac:dyDescent="0.25">
      <c r="G3" s="120" t="s">
        <v>155</v>
      </c>
      <c r="H3" s="121"/>
      <c r="I3" s="122"/>
      <c r="J3" s="132" t="s">
        <v>156</v>
      </c>
      <c r="K3" s="121"/>
      <c r="L3" s="122"/>
      <c r="M3" s="132" t="s">
        <v>182</v>
      </c>
      <c r="N3" s="121"/>
      <c r="O3" s="122"/>
    </row>
    <row r="4" spans="1:15" ht="31.5" x14ac:dyDescent="0.25">
      <c r="A4" s="12" t="s">
        <v>0</v>
      </c>
      <c r="B4" s="13" t="s">
        <v>32</v>
      </c>
      <c r="C4" s="13" t="s">
        <v>67</v>
      </c>
      <c r="D4" s="19" t="s">
        <v>148</v>
      </c>
      <c r="E4" s="19" t="s">
        <v>181</v>
      </c>
      <c r="F4" s="14" t="s">
        <v>153</v>
      </c>
      <c r="G4" s="47" t="s">
        <v>157</v>
      </c>
      <c r="H4" s="47" t="s">
        <v>160</v>
      </c>
      <c r="I4" s="48" t="s">
        <v>154</v>
      </c>
      <c r="J4" s="50" t="s">
        <v>161</v>
      </c>
      <c r="K4" s="50" t="s">
        <v>162</v>
      </c>
      <c r="L4" s="51" t="s">
        <v>159</v>
      </c>
      <c r="M4" s="52" t="s">
        <v>157</v>
      </c>
      <c r="N4" s="54" t="s">
        <v>160</v>
      </c>
      <c r="O4" s="55" t="s">
        <v>183</v>
      </c>
    </row>
    <row r="5" spans="1:15" ht="15.75" x14ac:dyDescent="0.25">
      <c r="A5" s="106" t="s">
        <v>1</v>
      </c>
      <c r="B5" s="106" t="s">
        <v>172</v>
      </c>
      <c r="C5" s="15">
        <v>11</v>
      </c>
      <c r="D5" s="24">
        <v>1085600</v>
      </c>
      <c r="E5" s="24">
        <v>1009773.05</v>
      </c>
      <c r="F5" s="25">
        <v>1278952</v>
      </c>
      <c r="G5" s="26">
        <v>1278952</v>
      </c>
      <c r="H5" s="26">
        <v>1000000</v>
      </c>
      <c r="I5" s="26">
        <f>G5+H5</f>
        <v>2278952</v>
      </c>
      <c r="J5" s="87">
        <v>1300000</v>
      </c>
      <c r="K5" s="87">
        <v>0</v>
      </c>
      <c r="L5" s="87">
        <f>J5+K5</f>
        <v>1300000</v>
      </c>
      <c r="M5" s="88">
        <v>1350000</v>
      </c>
      <c r="N5" s="89">
        <v>0</v>
      </c>
      <c r="O5" s="89">
        <f>M5+N5</f>
        <v>1350000</v>
      </c>
    </row>
    <row r="6" spans="1:15" ht="15.75" x14ac:dyDescent="0.25">
      <c r="A6" s="113" t="s">
        <v>2</v>
      </c>
      <c r="B6" s="3"/>
      <c r="C6" s="112">
        <v>19</v>
      </c>
      <c r="D6" s="3"/>
      <c r="E6" s="3"/>
      <c r="F6" s="3"/>
      <c r="G6" s="26"/>
      <c r="H6" s="26">
        <v>4252000</v>
      </c>
      <c r="I6" s="26">
        <f>H6</f>
        <v>4252000</v>
      </c>
      <c r="J6" s="87"/>
      <c r="K6" s="87">
        <v>4784500</v>
      </c>
      <c r="L6" s="87"/>
      <c r="M6" s="88"/>
      <c r="N6" s="88">
        <v>2910000</v>
      </c>
      <c r="O6" s="88"/>
    </row>
  </sheetData>
  <mergeCells count="3">
    <mergeCell ref="G3:I3"/>
    <mergeCell ref="J3:L3"/>
    <mergeCell ref="M3:O3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11</vt:i4>
      </vt:variant>
    </vt:vector>
  </HeadingPairs>
  <TitlesOfParts>
    <vt:vector size="11" baseType="lpstr">
      <vt:lpstr> Limiti Upravni odjeli</vt:lpstr>
      <vt:lpstr>Osnovne škole </vt:lpstr>
      <vt:lpstr>Srednje škole</vt:lpstr>
      <vt:lpstr>Zdravstvo</vt:lpstr>
      <vt:lpstr>Narodni muzej</vt:lpstr>
      <vt:lpstr>Kazalište lutaka</vt:lpstr>
      <vt:lpstr>Natura Jadera</vt:lpstr>
      <vt:lpstr>Zavod za prost.uređenje</vt:lpstr>
      <vt:lpstr>Inovacija</vt:lpstr>
      <vt:lpstr>AGGRA</vt:lpstr>
      <vt:lpstr>Zadra nova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2017-09-19T13:32:18Z</dcterms:modified>
</cp:coreProperties>
</file>