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zdzupanija1-my.sharepoint.com/personal/biserka_galesic_zadarska-zupanija_hr/Documents/Dokumenti/31.12.24.KONSOL/OBRASCI/"/>
    </mc:Choice>
  </mc:AlternateContent>
  <xr:revisionPtr revIDLastSave="56" documentId="8_{C54C1B68-234C-44D2-8B90-578C3F801E25}" xr6:coauthVersionLast="47" xr6:coauthVersionMax="47" xr10:uidLastSave="{32D45DE4-FA6D-4C6E-B207-CB744CED1451}"/>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720"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D410" i="4" l="1"/>
  <c r="L1448" i="9" l="1"/>
  <c r="J1448" i="9"/>
  <c r="F318" i="9"/>
  <c r="F317" i="9" s="1"/>
  <c r="F316" i="9"/>
  <c r="F315" i="9" s="1"/>
  <c r="F314" i="9"/>
  <c r="F313" i="9"/>
  <c r="F312" i="9"/>
  <c r="F311" i="9"/>
  <c r="F310" i="9"/>
  <c r="H309" i="9"/>
  <c r="G309" i="9"/>
  <c r="F309" i="9"/>
  <c r="F308" i="9"/>
  <c r="H307" i="9"/>
  <c r="G307" i="9"/>
  <c r="F307" i="9"/>
  <c r="E307" i="9"/>
  <c r="B307" i="9" s="1"/>
  <c r="H306" i="9"/>
  <c r="G306" i="9"/>
  <c r="E306" i="9" s="1"/>
  <c r="B306" i="9" s="1"/>
  <c r="F306" i="9"/>
  <c r="H305" i="9"/>
  <c r="G305" i="9"/>
  <c r="E305" i="9" s="1"/>
  <c r="B305" i="9" s="1"/>
  <c r="F305" i="9"/>
  <c r="H304" i="9"/>
  <c r="G304" i="9"/>
  <c r="E304" i="9" s="1"/>
  <c r="B304" i="9" s="1"/>
  <c r="F304" i="9"/>
  <c r="H303" i="9"/>
  <c r="G303" i="9"/>
  <c r="F303" i="9"/>
  <c r="H302" i="9"/>
  <c r="G302" i="9"/>
  <c r="E302" i="9" s="1"/>
  <c r="B302" i="9" s="1"/>
  <c r="F302" i="9"/>
  <c r="H301" i="9"/>
  <c r="G301" i="9"/>
  <c r="F301" i="9"/>
  <c r="H300" i="9"/>
  <c r="G300" i="9"/>
  <c r="F300" i="9"/>
  <c r="H299" i="9"/>
  <c r="G299" i="9"/>
  <c r="F299" i="9"/>
  <c r="E299" i="9"/>
  <c r="H298" i="9"/>
  <c r="E298" i="9" s="1"/>
  <c r="B298" i="9" s="1"/>
  <c r="G298" i="9"/>
  <c r="F298" i="9"/>
  <c r="H297" i="9"/>
  <c r="G297" i="9"/>
  <c r="E297" i="9" s="1"/>
  <c r="B297" i="9" s="1"/>
  <c r="F297" i="9"/>
  <c r="H296" i="9"/>
  <c r="G296" i="9"/>
  <c r="E296" i="9" s="1"/>
  <c r="B296" i="9" s="1"/>
  <c r="F296" i="9"/>
  <c r="H295" i="9"/>
  <c r="E295" i="9" s="1"/>
  <c r="B295" i="9" s="1"/>
  <c r="G295" i="9"/>
  <c r="F295" i="9"/>
  <c r="H294" i="9"/>
  <c r="G294" i="9"/>
  <c r="E294" i="9" s="1"/>
  <c r="B294" i="9" s="1"/>
  <c r="F294" i="9"/>
  <c r="H293" i="9"/>
  <c r="G293" i="9"/>
  <c r="F293" i="9"/>
  <c r="H292" i="9"/>
  <c r="G292" i="9"/>
  <c r="E292" i="9" s="1"/>
  <c r="B292" i="9" s="1"/>
  <c r="F292" i="9"/>
  <c r="F291" i="9"/>
  <c r="F290" i="9"/>
  <c r="H289" i="9"/>
  <c r="G289" i="9"/>
  <c r="F289" i="9"/>
  <c r="H288" i="9"/>
  <c r="G288" i="9"/>
  <c r="F288" i="9"/>
  <c r="H287" i="9"/>
  <c r="G287" i="9"/>
  <c r="E287" i="9" s="1"/>
  <c r="B287" i="9" s="1"/>
  <c r="F287" i="9"/>
  <c r="H286" i="9"/>
  <c r="G286" i="9"/>
  <c r="F286" i="9"/>
  <c r="F285" i="9"/>
  <c r="H284" i="9"/>
  <c r="G284" i="9"/>
  <c r="E284" i="9" s="1"/>
  <c r="B284" i="9" s="1"/>
  <c r="F284" i="9"/>
  <c r="H283" i="9"/>
  <c r="G283" i="9"/>
  <c r="F283" i="9"/>
  <c r="H282" i="9"/>
  <c r="G282" i="9"/>
  <c r="F282" i="9"/>
  <c r="F281" i="9"/>
  <c r="F280" i="9"/>
  <c r="F279" i="9"/>
  <c r="F278" i="9"/>
  <c r="F276" i="9"/>
  <c r="L275" i="9"/>
  <c r="F275" i="9" s="1"/>
  <c r="H275" i="9"/>
  <c r="F274" i="9"/>
  <c r="I273" i="9"/>
  <c r="H273" i="9"/>
  <c r="F273" i="9"/>
  <c r="E272" i="9"/>
  <c r="M271" i="9"/>
  <c r="L271" i="9"/>
  <c r="F271" i="9" s="1"/>
  <c r="E271" i="9"/>
  <c r="B271" i="9" s="1"/>
  <c r="M270" i="9"/>
  <c r="F270" i="9" s="1"/>
  <c r="B270" i="9" s="1"/>
  <c r="L270" i="9"/>
  <c r="E270" i="9"/>
  <c r="M269" i="9"/>
  <c r="L269" i="9"/>
  <c r="F269" i="9" s="1"/>
  <c r="E269" i="9"/>
  <c r="M268" i="9"/>
  <c r="L268" i="9"/>
  <c r="F268" i="9" s="1"/>
  <c r="E268" i="9"/>
  <c r="M267" i="9"/>
  <c r="L267" i="9"/>
  <c r="F267" i="9" s="1"/>
  <c r="B267" i="9" s="1"/>
  <c r="E267" i="9"/>
  <c r="M266" i="9"/>
  <c r="L266" i="9"/>
  <c r="F266" i="9" s="1"/>
  <c r="B266" i="9" s="1"/>
  <c r="E266" i="9"/>
  <c r="M265" i="9"/>
  <c r="L265" i="9"/>
  <c r="F265" i="9" s="1"/>
  <c r="E265" i="9"/>
  <c r="M264" i="9"/>
  <c r="L264" i="9"/>
  <c r="F264" i="9" s="1"/>
  <c r="E264" i="9"/>
  <c r="M263" i="9"/>
  <c r="L263" i="9"/>
  <c r="F263" i="9" s="1"/>
  <c r="E263" i="9"/>
  <c r="M262" i="9"/>
  <c r="L262" i="9"/>
  <c r="F262" i="9" s="1"/>
  <c r="B262" i="9" s="1"/>
  <c r="E262" i="9"/>
  <c r="M261" i="9"/>
  <c r="L261" i="9"/>
  <c r="F261" i="9" s="1"/>
  <c r="E261" i="9"/>
  <c r="M260" i="9"/>
  <c r="L260" i="9"/>
  <c r="E260" i="9"/>
  <c r="M259" i="9"/>
  <c r="L259" i="9"/>
  <c r="F259" i="9"/>
  <c r="B259" i="9" s="1"/>
  <c r="E259" i="9"/>
  <c r="M258" i="9"/>
  <c r="L258" i="9"/>
  <c r="F258" i="9" s="1"/>
  <c r="B258" i="9" s="1"/>
  <c r="E258" i="9"/>
  <c r="M257" i="9"/>
  <c r="L257" i="9"/>
  <c r="F257" i="9"/>
  <c r="B257" i="9" s="1"/>
  <c r="E257" i="9"/>
  <c r="M256" i="9"/>
  <c r="L256" i="9"/>
  <c r="E256" i="9"/>
  <c r="M255" i="9"/>
  <c r="L255" i="9"/>
  <c r="F255" i="9" s="1"/>
  <c r="E255" i="9"/>
  <c r="B255" i="9" s="1"/>
  <c r="M254" i="9"/>
  <c r="L254" i="9"/>
  <c r="E254" i="9"/>
  <c r="M253" i="9"/>
  <c r="L253" i="9"/>
  <c r="E253" i="9"/>
  <c r="M252" i="9"/>
  <c r="L252" i="9"/>
  <c r="F252" i="9" s="1"/>
  <c r="B252" i="9" s="1"/>
  <c r="E252" i="9"/>
  <c r="M251" i="9"/>
  <c r="L251" i="9"/>
  <c r="F251" i="9" s="1"/>
  <c r="E251" i="9"/>
  <c r="M250" i="9"/>
  <c r="L250" i="9"/>
  <c r="F250" i="9" s="1"/>
  <c r="E250" i="9"/>
  <c r="M249" i="9"/>
  <c r="L249" i="9"/>
  <c r="F249" i="9"/>
  <c r="B249" i="9" s="1"/>
  <c r="E249" i="9"/>
  <c r="M248" i="9"/>
  <c r="F248" i="9" s="1"/>
  <c r="B248" i="9" s="1"/>
  <c r="L248" i="9"/>
  <c r="E248" i="9"/>
  <c r="M247" i="9"/>
  <c r="L247" i="9"/>
  <c r="E247" i="9"/>
  <c r="M246" i="9"/>
  <c r="F246" i="9" s="1"/>
  <c r="B246" i="9" s="1"/>
  <c r="L246" i="9"/>
  <c r="E246" i="9"/>
  <c r="M245" i="9"/>
  <c r="L245" i="9"/>
  <c r="F245" i="9" s="1"/>
  <c r="E245" i="9"/>
  <c r="M244" i="9"/>
  <c r="L244" i="9"/>
  <c r="F244" i="9" s="1"/>
  <c r="E244" i="9"/>
  <c r="M243" i="9"/>
  <c r="L243" i="9"/>
  <c r="F243" i="9" s="1"/>
  <c r="B243" i="9" s="1"/>
  <c r="E243" i="9"/>
  <c r="M242" i="9"/>
  <c r="L242" i="9"/>
  <c r="F242" i="9" s="1"/>
  <c r="B242" i="9" s="1"/>
  <c r="E242" i="9"/>
  <c r="M241" i="9"/>
  <c r="L241" i="9"/>
  <c r="F241" i="9" s="1"/>
  <c r="E241" i="9"/>
  <c r="M240" i="9"/>
  <c r="L240" i="9"/>
  <c r="F240" i="9" s="1"/>
  <c r="E240" i="9"/>
  <c r="M239" i="9"/>
  <c r="L239" i="9"/>
  <c r="E239" i="9"/>
  <c r="M238" i="9"/>
  <c r="L238" i="9"/>
  <c r="F238" i="9"/>
  <c r="E238" i="9"/>
  <c r="B238" i="9"/>
  <c r="M237" i="9"/>
  <c r="L237" i="9"/>
  <c r="F237" i="9" s="1"/>
  <c r="E237" i="9"/>
  <c r="M236" i="9"/>
  <c r="F236" i="9" s="1"/>
  <c r="L236" i="9"/>
  <c r="E236" i="9"/>
  <c r="B236" i="9"/>
  <c r="M235" i="9"/>
  <c r="L235" i="9"/>
  <c r="F235" i="9"/>
  <c r="B235" i="9" s="1"/>
  <c r="E235" i="9"/>
  <c r="M234" i="9"/>
  <c r="L234" i="9"/>
  <c r="F234" i="9" s="1"/>
  <c r="B234" i="9" s="1"/>
  <c r="E234" i="9"/>
  <c r="M233" i="9"/>
  <c r="L233" i="9"/>
  <c r="F233" i="9" s="1"/>
  <c r="B233" i="9" s="1"/>
  <c r="E233" i="9"/>
  <c r="M232" i="9"/>
  <c r="L232" i="9"/>
  <c r="E232" i="9"/>
  <c r="M231" i="9"/>
  <c r="L231" i="9"/>
  <c r="F231" i="9" s="1"/>
  <c r="E231" i="9"/>
  <c r="M230" i="9"/>
  <c r="F230" i="9" s="1"/>
  <c r="L230" i="9"/>
  <c r="E230" i="9"/>
  <c r="M229" i="9"/>
  <c r="L229" i="9"/>
  <c r="E229" i="9"/>
  <c r="M228" i="9"/>
  <c r="L228" i="9"/>
  <c r="F228" i="9"/>
  <c r="E228" i="9"/>
  <c r="B228" i="9"/>
  <c r="M227" i="9"/>
  <c r="L227" i="9"/>
  <c r="F227" i="9" s="1"/>
  <c r="E227" i="9"/>
  <c r="M226" i="9"/>
  <c r="L226" i="9"/>
  <c r="F226" i="9"/>
  <c r="E226" i="9"/>
  <c r="M225" i="9"/>
  <c r="L225" i="9"/>
  <c r="F225" i="9" s="1"/>
  <c r="B225" i="9" s="1"/>
  <c r="E225" i="9"/>
  <c r="M224" i="9"/>
  <c r="F224" i="9" s="1"/>
  <c r="B224" i="9" s="1"/>
  <c r="L224" i="9"/>
  <c r="E224" i="9"/>
  <c r="M223" i="9"/>
  <c r="L223" i="9"/>
  <c r="F223" i="9" s="1"/>
  <c r="E223" i="9"/>
  <c r="M222" i="9"/>
  <c r="L222" i="9"/>
  <c r="E222" i="9"/>
  <c r="M221" i="9"/>
  <c r="L221" i="9"/>
  <c r="F221" i="9" s="1"/>
  <c r="E221" i="9"/>
  <c r="M220" i="9"/>
  <c r="L220" i="9"/>
  <c r="F220" i="9" s="1"/>
  <c r="E220" i="9"/>
  <c r="M219" i="9"/>
  <c r="L219" i="9"/>
  <c r="F219" i="9" s="1"/>
  <c r="B219" i="9" s="1"/>
  <c r="E219" i="9"/>
  <c r="M218" i="9"/>
  <c r="L218" i="9"/>
  <c r="F218" i="9" s="1"/>
  <c r="B218" i="9" s="1"/>
  <c r="E218" i="9"/>
  <c r="M217" i="9"/>
  <c r="L217" i="9"/>
  <c r="E217" i="9"/>
  <c r="M216" i="9"/>
  <c r="L216" i="9"/>
  <c r="F216" i="9" s="1"/>
  <c r="E216" i="9"/>
  <c r="M215" i="9"/>
  <c r="L215" i="9"/>
  <c r="F215" i="9" s="1"/>
  <c r="E215" i="9"/>
  <c r="M214" i="9"/>
  <c r="L214" i="9"/>
  <c r="F214" i="9" s="1"/>
  <c r="B214" i="9" s="1"/>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E159" i="9" s="1"/>
  <c r="B159" i="9" s="1"/>
  <c r="G159" i="9"/>
  <c r="F159" i="9"/>
  <c r="H158" i="9"/>
  <c r="G158" i="9"/>
  <c r="E158" i="9" s="1"/>
  <c r="F158" i="9"/>
  <c r="B158" i="9"/>
  <c r="H157" i="9"/>
  <c r="G157" i="9"/>
  <c r="E157" i="9" s="1"/>
  <c r="B157" i="9" s="1"/>
  <c r="F157" i="9"/>
  <c r="H156" i="9"/>
  <c r="G156" i="9"/>
  <c r="F156" i="9"/>
  <c r="E156" i="9"/>
  <c r="B156" i="9" s="1"/>
  <c r="H155" i="9"/>
  <c r="G155" i="9"/>
  <c r="F155" i="9"/>
  <c r="E155" i="9"/>
  <c r="B155" i="9" s="1"/>
  <c r="H154" i="9"/>
  <c r="G154" i="9"/>
  <c r="F154" i="9"/>
  <c r="E154" i="9"/>
  <c r="B154" i="9" s="1"/>
  <c r="H153" i="9"/>
  <c r="G153" i="9"/>
  <c r="E153" i="9" s="1"/>
  <c r="B153" i="9" s="1"/>
  <c r="F153" i="9"/>
  <c r="H152" i="9"/>
  <c r="G152" i="9"/>
  <c r="F152" i="9"/>
  <c r="H151" i="9"/>
  <c r="G151" i="9"/>
  <c r="E151" i="9" s="1"/>
  <c r="B151" i="9" s="1"/>
  <c r="F151" i="9"/>
  <c r="H150" i="9"/>
  <c r="G150" i="9"/>
  <c r="E150" i="9" s="1"/>
  <c r="B150" i="9" s="1"/>
  <c r="F150" i="9"/>
  <c r="H149" i="9"/>
  <c r="G149" i="9"/>
  <c r="F149" i="9"/>
  <c r="E149" i="9"/>
  <c r="B149" i="9"/>
  <c r="H148" i="9"/>
  <c r="G148" i="9"/>
  <c r="F148" i="9"/>
  <c r="E148" i="9"/>
  <c r="B148" i="9"/>
  <c r="H147" i="9"/>
  <c r="E147" i="9" s="1"/>
  <c r="G147" i="9"/>
  <c r="F147" i="9"/>
  <c r="B147" i="9"/>
  <c r="H146" i="9"/>
  <c r="G146" i="9"/>
  <c r="E146" i="9" s="1"/>
  <c r="F146" i="9"/>
  <c r="H145" i="9"/>
  <c r="G145" i="9"/>
  <c r="F145" i="9"/>
  <c r="H144" i="9"/>
  <c r="G144" i="9"/>
  <c r="E144" i="9" s="1"/>
  <c r="F144" i="9"/>
  <c r="G143" i="9"/>
  <c r="F143" i="9"/>
  <c r="H142" i="9"/>
  <c r="G142" i="9"/>
  <c r="E142" i="9" s="1"/>
  <c r="B142" i="9" s="1"/>
  <c r="F142" i="9"/>
  <c r="H141" i="9"/>
  <c r="G141" i="9"/>
  <c r="E141" i="9" s="1"/>
  <c r="B141" i="9" s="1"/>
  <c r="F141" i="9"/>
  <c r="H140" i="9"/>
  <c r="G140" i="9"/>
  <c r="E140" i="9" s="1"/>
  <c r="B140" i="9" s="1"/>
  <c r="F140" i="9"/>
  <c r="H139" i="9"/>
  <c r="G139" i="9"/>
  <c r="E139" i="9" s="1"/>
  <c r="B139" i="9" s="1"/>
  <c r="F139" i="9"/>
  <c r="H138" i="9"/>
  <c r="G138" i="9"/>
  <c r="E138" i="9" s="1"/>
  <c r="F138" i="9"/>
  <c r="H137" i="9"/>
  <c r="G137" i="9"/>
  <c r="E137" i="9" s="1"/>
  <c r="B137" i="9" s="1"/>
  <c r="F137" i="9"/>
  <c r="H136" i="9"/>
  <c r="G136" i="9"/>
  <c r="E136" i="9" s="1"/>
  <c r="B136" i="9" s="1"/>
  <c r="F136" i="9"/>
  <c r="H135" i="9"/>
  <c r="E135" i="9" s="1"/>
  <c r="B135" i="9" s="1"/>
  <c r="G135" i="9"/>
  <c r="F135" i="9"/>
  <c r="H134" i="9"/>
  <c r="G134" i="9"/>
  <c r="E134" i="9" s="1"/>
  <c r="B134" i="9" s="1"/>
  <c r="F134" i="9"/>
  <c r="H133" i="9"/>
  <c r="G133" i="9"/>
  <c r="E133" i="9" s="1"/>
  <c r="B133" i="9" s="1"/>
  <c r="F133" i="9"/>
  <c r="H132" i="9"/>
  <c r="G132" i="9"/>
  <c r="E132" i="9" s="1"/>
  <c r="B132" i="9" s="1"/>
  <c r="F132" i="9"/>
  <c r="H131" i="9"/>
  <c r="G131" i="9"/>
  <c r="F131" i="9"/>
  <c r="E131" i="9"/>
  <c r="B131" i="9" s="1"/>
  <c r="H130" i="9"/>
  <c r="G130" i="9"/>
  <c r="E130" i="9" s="1"/>
  <c r="B130" i="9" s="1"/>
  <c r="F130" i="9"/>
  <c r="H129" i="9"/>
  <c r="G129" i="9"/>
  <c r="E129" i="9" s="1"/>
  <c r="B129" i="9" s="1"/>
  <c r="F129" i="9"/>
  <c r="H128" i="9"/>
  <c r="G128" i="9"/>
  <c r="F128" i="9"/>
  <c r="H127" i="9"/>
  <c r="G127" i="9"/>
  <c r="E127" i="9" s="1"/>
  <c r="B127" i="9" s="1"/>
  <c r="F127" i="9"/>
  <c r="H126" i="9"/>
  <c r="G126" i="9"/>
  <c r="E126" i="9" s="1"/>
  <c r="B126" i="9" s="1"/>
  <c r="F126" i="9"/>
  <c r="H125" i="9"/>
  <c r="G125" i="9"/>
  <c r="E125" i="9" s="1"/>
  <c r="B125" i="9" s="1"/>
  <c r="F125" i="9"/>
  <c r="H124" i="9"/>
  <c r="G124" i="9"/>
  <c r="E124" i="9" s="1"/>
  <c r="B124" i="9" s="1"/>
  <c r="F124" i="9"/>
  <c r="H123" i="9"/>
  <c r="E123" i="9" s="1"/>
  <c r="B123" i="9" s="1"/>
  <c r="G123" i="9"/>
  <c r="F123" i="9"/>
  <c r="H122" i="9"/>
  <c r="G122" i="9"/>
  <c r="E122" i="9" s="1"/>
  <c r="B122" i="9" s="1"/>
  <c r="F122" i="9"/>
  <c r="H121" i="9"/>
  <c r="G121" i="9"/>
  <c r="F121" i="9"/>
  <c r="H120" i="9"/>
  <c r="G120" i="9"/>
  <c r="E120" i="9" s="1"/>
  <c r="F120" i="9"/>
  <c r="H119" i="9"/>
  <c r="G119" i="9"/>
  <c r="E119" i="9" s="1"/>
  <c r="B119" i="9" s="1"/>
  <c r="F119" i="9"/>
  <c r="H118" i="9"/>
  <c r="G118" i="9"/>
  <c r="F118" i="9"/>
  <c r="E118" i="9"/>
  <c r="B118" i="9" s="1"/>
  <c r="H117" i="9"/>
  <c r="G117" i="9"/>
  <c r="E117" i="9" s="1"/>
  <c r="B117" i="9" s="1"/>
  <c r="F117" i="9"/>
  <c r="H116" i="9"/>
  <c r="G116" i="9"/>
  <c r="E116" i="9" s="1"/>
  <c r="B116" i="9" s="1"/>
  <c r="F116" i="9"/>
  <c r="H115" i="9"/>
  <c r="G115" i="9"/>
  <c r="F115" i="9"/>
  <c r="E115" i="9"/>
  <c r="B115" i="9" s="1"/>
  <c r="H114" i="9"/>
  <c r="G114" i="9"/>
  <c r="E114" i="9" s="1"/>
  <c r="B114" i="9" s="1"/>
  <c r="F114" i="9"/>
  <c r="H113" i="9"/>
  <c r="G113" i="9"/>
  <c r="F113" i="9"/>
  <c r="E113" i="9"/>
  <c r="B113" i="9" s="1"/>
  <c r="H112" i="9"/>
  <c r="G112" i="9"/>
  <c r="E112" i="9" s="1"/>
  <c r="B112" i="9" s="1"/>
  <c r="F112" i="9"/>
  <c r="H111" i="9"/>
  <c r="G111" i="9"/>
  <c r="F111" i="9"/>
  <c r="H110" i="9"/>
  <c r="G110" i="9"/>
  <c r="E110" i="9" s="1"/>
  <c r="B110" i="9" s="1"/>
  <c r="F110" i="9"/>
  <c r="H109" i="9"/>
  <c r="G109" i="9"/>
  <c r="E109" i="9" s="1"/>
  <c r="B109" i="9" s="1"/>
  <c r="F109" i="9"/>
  <c r="H108" i="9"/>
  <c r="G108" i="9"/>
  <c r="F108" i="9"/>
  <c r="E108" i="9"/>
  <c r="B108" i="9" s="1"/>
  <c r="H107" i="9"/>
  <c r="G107" i="9"/>
  <c r="E107" i="9" s="1"/>
  <c r="B107" i="9" s="1"/>
  <c r="F107" i="9"/>
  <c r="H106" i="9"/>
  <c r="G106" i="9"/>
  <c r="F106" i="9"/>
  <c r="E106" i="9"/>
  <c r="B106" i="9" s="1"/>
  <c r="H105" i="9"/>
  <c r="G105" i="9"/>
  <c r="E105" i="9" s="1"/>
  <c r="B105" i="9" s="1"/>
  <c r="F105" i="9"/>
  <c r="H104" i="9"/>
  <c r="G104" i="9"/>
  <c r="F104" i="9"/>
  <c r="H103" i="9"/>
  <c r="G103" i="9"/>
  <c r="E103" i="9" s="1"/>
  <c r="B103" i="9" s="1"/>
  <c r="F103" i="9"/>
  <c r="H102" i="9"/>
  <c r="G102" i="9"/>
  <c r="E102" i="9" s="1"/>
  <c r="B102" i="9" s="1"/>
  <c r="F102" i="9"/>
  <c r="H101" i="9"/>
  <c r="G101" i="9"/>
  <c r="F101" i="9"/>
  <c r="E101" i="9"/>
  <c r="B101" i="9" s="1"/>
  <c r="H100" i="9"/>
  <c r="G100" i="9"/>
  <c r="E100" i="9" s="1"/>
  <c r="B100" i="9" s="1"/>
  <c r="F100" i="9"/>
  <c r="H99" i="9"/>
  <c r="E99" i="9" s="1"/>
  <c r="G99" i="9"/>
  <c r="F99" i="9"/>
  <c r="B99" i="9"/>
  <c r="H98" i="9"/>
  <c r="G98" i="9"/>
  <c r="E98" i="9" s="1"/>
  <c r="B98" i="9" s="1"/>
  <c r="F98" i="9"/>
  <c r="H97" i="9"/>
  <c r="G97" i="9"/>
  <c r="F97" i="9"/>
  <c r="H96" i="9"/>
  <c r="G96" i="9"/>
  <c r="F96" i="9"/>
  <c r="B96" i="9" s="1"/>
  <c r="E96" i="9"/>
  <c r="H95" i="9"/>
  <c r="G95" i="9"/>
  <c r="E95" i="9" s="1"/>
  <c r="B95" i="9" s="1"/>
  <c r="F95" i="9"/>
  <c r="H94" i="9"/>
  <c r="G94" i="9"/>
  <c r="E94" i="9" s="1"/>
  <c r="B94" i="9" s="1"/>
  <c r="F94" i="9"/>
  <c r="H93" i="9"/>
  <c r="G93" i="9"/>
  <c r="F93" i="9"/>
  <c r="E93" i="9"/>
  <c r="B93" i="9" s="1"/>
  <c r="H92" i="9"/>
  <c r="G92" i="9"/>
  <c r="E92" i="9" s="1"/>
  <c r="B92" i="9" s="1"/>
  <c r="F92" i="9"/>
  <c r="H91" i="9"/>
  <c r="G91" i="9"/>
  <c r="E91" i="9" s="1"/>
  <c r="B91" i="9" s="1"/>
  <c r="F91" i="9"/>
  <c r="H90" i="9"/>
  <c r="G90" i="9"/>
  <c r="E90" i="9" s="1"/>
  <c r="F90" i="9"/>
  <c r="H89" i="9"/>
  <c r="G89" i="9"/>
  <c r="F89" i="9"/>
  <c r="E89" i="9"/>
  <c r="B89" i="9" s="1"/>
  <c r="H88" i="9"/>
  <c r="G88" i="9"/>
  <c r="E88" i="9" s="1"/>
  <c r="B88" i="9" s="1"/>
  <c r="F88" i="9"/>
  <c r="H87" i="9"/>
  <c r="E87" i="9" s="1"/>
  <c r="B87" i="9" s="1"/>
  <c r="G87" i="9"/>
  <c r="F87" i="9"/>
  <c r="H86" i="9"/>
  <c r="G86" i="9"/>
  <c r="E86" i="9" s="1"/>
  <c r="B86" i="9" s="1"/>
  <c r="F86" i="9"/>
  <c r="H85" i="9"/>
  <c r="G85" i="9"/>
  <c r="E85" i="9" s="1"/>
  <c r="B85" i="9" s="1"/>
  <c r="F85" i="9"/>
  <c r="H84" i="9"/>
  <c r="G84" i="9"/>
  <c r="E84" i="9" s="1"/>
  <c r="B84" i="9" s="1"/>
  <c r="F84" i="9"/>
  <c r="H83" i="9"/>
  <c r="G83" i="9"/>
  <c r="E83" i="9" s="1"/>
  <c r="B83" i="9" s="1"/>
  <c r="F83" i="9"/>
  <c r="H82" i="9"/>
  <c r="G82" i="9"/>
  <c r="F82" i="9"/>
  <c r="E82" i="9"/>
  <c r="B82" i="9" s="1"/>
  <c r="H81" i="9"/>
  <c r="G81" i="9"/>
  <c r="E81" i="9" s="1"/>
  <c r="B81" i="9" s="1"/>
  <c r="F81" i="9"/>
  <c r="H80" i="9"/>
  <c r="G80" i="9"/>
  <c r="F80" i="9"/>
  <c r="H79" i="9"/>
  <c r="G79" i="9"/>
  <c r="E79" i="9" s="1"/>
  <c r="B79" i="9" s="1"/>
  <c r="F79" i="9"/>
  <c r="H78" i="9"/>
  <c r="G78" i="9"/>
  <c r="E78" i="9" s="1"/>
  <c r="B78" i="9" s="1"/>
  <c r="F78" i="9"/>
  <c r="H77" i="9"/>
  <c r="G77" i="9"/>
  <c r="E77" i="9" s="1"/>
  <c r="B77" i="9" s="1"/>
  <c r="F77" i="9"/>
  <c r="H76" i="9"/>
  <c r="G76" i="9"/>
  <c r="F76" i="9"/>
  <c r="E76" i="9"/>
  <c r="B76" i="9" s="1"/>
  <c r="H75" i="9"/>
  <c r="G75" i="9"/>
  <c r="F75" i="9"/>
  <c r="H74" i="9"/>
  <c r="G74" i="9"/>
  <c r="E74" i="9" s="1"/>
  <c r="F74" i="9"/>
  <c r="H73" i="9"/>
  <c r="G73" i="9"/>
  <c r="F73" i="9"/>
  <c r="H72" i="9"/>
  <c r="G72" i="9"/>
  <c r="F72" i="9"/>
  <c r="E72" i="9"/>
  <c r="H71" i="9"/>
  <c r="G71" i="9"/>
  <c r="E71" i="9" s="1"/>
  <c r="B71" i="9" s="1"/>
  <c r="F71" i="9"/>
  <c r="H70" i="9"/>
  <c r="G70" i="9"/>
  <c r="F70" i="9"/>
  <c r="H69" i="9"/>
  <c r="G69" i="9"/>
  <c r="E69" i="9" s="1"/>
  <c r="B69" i="9" s="1"/>
  <c r="F69" i="9"/>
  <c r="H68" i="9"/>
  <c r="G68" i="9"/>
  <c r="E68" i="9" s="1"/>
  <c r="B68" i="9" s="1"/>
  <c r="F68" i="9"/>
  <c r="H67" i="9"/>
  <c r="G67" i="9"/>
  <c r="E67" i="9" s="1"/>
  <c r="B67" i="9" s="1"/>
  <c r="F67" i="9"/>
  <c r="H66" i="9"/>
  <c r="G66" i="9"/>
  <c r="E66" i="9" s="1"/>
  <c r="F66" i="9"/>
  <c r="H65" i="9"/>
  <c r="G65" i="9"/>
  <c r="E65" i="9" s="1"/>
  <c r="B65" i="9" s="1"/>
  <c r="F65" i="9"/>
  <c r="H64" i="9"/>
  <c r="G64" i="9"/>
  <c r="F64" i="9"/>
  <c r="H63" i="9"/>
  <c r="G63" i="9"/>
  <c r="F63" i="9"/>
  <c r="H62" i="9"/>
  <c r="G62" i="9"/>
  <c r="E62" i="9" s="1"/>
  <c r="B62" i="9" s="1"/>
  <c r="F62" i="9"/>
  <c r="H61" i="9"/>
  <c r="G61" i="9"/>
  <c r="E61" i="9" s="1"/>
  <c r="B61" i="9" s="1"/>
  <c r="F61" i="9"/>
  <c r="H60" i="9"/>
  <c r="G60" i="9"/>
  <c r="F60" i="9"/>
  <c r="E60" i="9"/>
  <c r="B60" i="9" s="1"/>
  <c r="H59" i="9"/>
  <c r="G59" i="9"/>
  <c r="E59" i="9" s="1"/>
  <c r="B59" i="9" s="1"/>
  <c r="F59" i="9"/>
  <c r="H58" i="9"/>
  <c r="G58" i="9"/>
  <c r="E58" i="9" s="1"/>
  <c r="B58" i="9" s="1"/>
  <c r="F58" i="9"/>
  <c r="H57" i="9"/>
  <c r="G57" i="9"/>
  <c r="E57" i="9" s="1"/>
  <c r="B57" i="9" s="1"/>
  <c r="F57" i="9"/>
  <c r="H56" i="9"/>
  <c r="G56" i="9"/>
  <c r="F56" i="9"/>
  <c r="H55" i="9"/>
  <c r="G55" i="9"/>
  <c r="E55" i="9" s="1"/>
  <c r="B55" i="9" s="1"/>
  <c r="F55" i="9"/>
  <c r="H54" i="9"/>
  <c r="G54" i="9"/>
  <c r="E54" i="9" s="1"/>
  <c r="B54" i="9" s="1"/>
  <c r="F54" i="9"/>
  <c r="H53" i="9"/>
  <c r="G53" i="9"/>
  <c r="F53" i="9"/>
  <c r="E53" i="9"/>
  <c r="B53" i="9"/>
  <c r="H52" i="9"/>
  <c r="G52" i="9"/>
  <c r="E52" i="9" s="1"/>
  <c r="B52" i="9" s="1"/>
  <c r="F52" i="9"/>
  <c r="H51" i="9"/>
  <c r="E51" i="9" s="1"/>
  <c r="B51" i="9" s="1"/>
  <c r="G51" i="9"/>
  <c r="F51" i="9"/>
  <c r="H50" i="9"/>
  <c r="G50" i="9"/>
  <c r="E50" i="9" s="1"/>
  <c r="B50" i="9" s="1"/>
  <c r="F50" i="9"/>
  <c r="H49" i="9"/>
  <c r="G49" i="9"/>
  <c r="F49" i="9"/>
  <c r="H48" i="9"/>
  <c r="G48" i="9"/>
  <c r="E48" i="9" s="1"/>
  <c r="F48" i="9"/>
  <c r="H47" i="9"/>
  <c r="G47" i="9"/>
  <c r="E47" i="9" s="1"/>
  <c r="B47" i="9" s="1"/>
  <c r="F47" i="9"/>
  <c r="H46" i="9"/>
  <c r="G46" i="9"/>
  <c r="E46" i="9" s="1"/>
  <c r="B46" i="9" s="1"/>
  <c r="F46" i="9"/>
  <c r="H45" i="9"/>
  <c r="G45" i="9"/>
  <c r="F45" i="9"/>
  <c r="E45" i="9"/>
  <c r="B45" i="9" s="1"/>
  <c r="H44" i="9"/>
  <c r="G44" i="9"/>
  <c r="E44" i="9" s="1"/>
  <c r="B44" i="9" s="1"/>
  <c r="F44" i="9"/>
  <c r="H43" i="9"/>
  <c r="G43" i="9"/>
  <c r="E43" i="9" s="1"/>
  <c r="B43" i="9" s="1"/>
  <c r="F43" i="9"/>
  <c r="H42" i="9"/>
  <c r="G42" i="9"/>
  <c r="E42" i="9" s="1"/>
  <c r="F42" i="9"/>
  <c r="H41" i="9"/>
  <c r="G41" i="9"/>
  <c r="E41" i="9" s="1"/>
  <c r="B41" i="9" s="1"/>
  <c r="F41" i="9"/>
  <c r="H40" i="9"/>
  <c r="G40" i="9"/>
  <c r="E40" i="9" s="1"/>
  <c r="B40" i="9" s="1"/>
  <c r="F40" i="9"/>
  <c r="H39" i="9"/>
  <c r="G39" i="9"/>
  <c r="F39" i="9"/>
  <c r="H38" i="9"/>
  <c r="G38" i="9"/>
  <c r="E38" i="9" s="1"/>
  <c r="B38" i="9" s="1"/>
  <c r="F38" i="9"/>
  <c r="H37" i="9"/>
  <c r="G37" i="9"/>
  <c r="E37" i="9" s="1"/>
  <c r="B37" i="9" s="1"/>
  <c r="F37" i="9"/>
  <c r="H36" i="9"/>
  <c r="G36" i="9"/>
  <c r="E36" i="9" s="1"/>
  <c r="B36" i="9" s="1"/>
  <c r="F36" i="9"/>
  <c r="H35" i="9"/>
  <c r="G35" i="9"/>
  <c r="E35" i="9" s="1"/>
  <c r="B35" i="9" s="1"/>
  <c r="F35" i="9"/>
  <c r="H34" i="9"/>
  <c r="G34" i="9"/>
  <c r="E34" i="9" s="1"/>
  <c r="B34" i="9" s="1"/>
  <c r="F34" i="9"/>
  <c r="H33" i="9"/>
  <c r="G33" i="9"/>
  <c r="F33" i="9"/>
  <c r="H32" i="9"/>
  <c r="G32" i="9"/>
  <c r="F32" i="9"/>
  <c r="H31" i="9"/>
  <c r="G31" i="9"/>
  <c r="E31" i="9" s="1"/>
  <c r="B31" i="9" s="1"/>
  <c r="F31" i="9"/>
  <c r="H30" i="9"/>
  <c r="G30" i="9"/>
  <c r="E30" i="9" s="1"/>
  <c r="B30" i="9" s="1"/>
  <c r="F30" i="9"/>
  <c r="H29" i="9"/>
  <c r="G29" i="9"/>
  <c r="E29" i="9" s="1"/>
  <c r="B29" i="9" s="1"/>
  <c r="F29" i="9"/>
  <c r="H28" i="9"/>
  <c r="G28" i="9"/>
  <c r="F28" i="9"/>
  <c r="E28" i="9"/>
  <c r="B28" i="9"/>
  <c r="H27" i="9"/>
  <c r="G27" i="9"/>
  <c r="F27" i="9"/>
  <c r="H26" i="9"/>
  <c r="G26" i="9"/>
  <c r="E26" i="9" s="1"/>
  <c r="F26" i="9"/>
  <c r="H25" i="9"/>
  <c r="G25" i="9"/>
  <c r="F25" i="9"/>
  <c r="H24" i="9"/>
  <c r="G24" i="9"/>
  <c r="F24" i="9"/>
  <c r="B24" i="9" s="1"/>
  <c r="E24" i="9"/>
  <c r="H23" i="9"/>
  <c r="G23" i="9"/>
  <c r="E23" i="9" s="1"/>
  <c r="B23" i="9" s="1"/>
  <c r="F23" i="9"/>
  <c r="H22" i="9"/>
  <c r="G22" i="9"/>
  <c r="F22" i="9"/>
  <c r="E22" i="9"/>
  <c r="B22" i="9" s="1"/>
  <c r="F21" i="9"/>
  <c r="F4" i="9"/>
  <c r="O3" i="9"/>
  <c r="G275" i="9" s="1"/>
  <c r="E275" i="9" s="1"/>
  <c r="I3" i="9"/>
  <c r="H3" i="9"/>
  <c r="G3" i="9"/>
  <c r="D101" i="8"/>
  <c r="I36" i="3" s="1"/>
  <c r="D95" i="8"/>
  <c r="D90" i="8"/>
  <c r="D85" i="8"/>
  <c r="D80" i="8"/>
  <c r="D75" i="8"/>
  <c r="D70" i="8"/>
  <c r="D65" i="8"/>
  <c r="D60" i="8"/>
  <c r="D55" i="8"/>
  <c r="D50" i="8"/>
  <c r="D44" i="8"/>
  <c r="D36" i="8"/>
  <c r="D26" i="8"/>
  <c r="D24" i="8" s="1"/>
  <c r="D18" i="8"/>
  <c r="D8" i="8"/>
  <c r="D6" i="8" s="1"/>
  <c r="E44" i="7"/>
  <c r="D44" i="7"/>
  <c r="E39" i="7"/>
  <c r="D39" i="7"/>
  <c r="E38" i="7"/>
  <c r="E30" i="7"/>
  <c r="D30" i="7"/>
  <c r="E23" i="7"/>
  <c r="D23" i="7"/>
  <c r="D22" i="7" s="1"/>
  <c r="E22" i="7"/>
  <c r="E14" i="7"/>
  <c r="D14" i="7"/>
  <c r="E7" i="7"/>
  <c r="D7" i="7"/>
  <c r="D6" i="7" s="1"/>
  <c r="D5" i="7" s="1"/>
  <c r="E6" i="7"/>
  <c r="E5" i="7" s="1"/>
  <c r="I29" i="3" s="1"/>
  <c r="F140" i="6"/>
  <c r="F139" i="6"/>
  <c r="F138" i="6"/>
  <c r="F137" i="6"/>
  <c r="F136" i="6"/>
  <c r="F135" i="6"/>
  <c r="F134" i="6"/>
  <c r="F133" i="6"/>
  <c r="F132" i="6"/>
  <c r="F131" i="6"/>
  <c r="F130" i="6"/>
  <c r="E130" i="6"/>
  <c r="D130" i="6"/>
  <c r="D129" i="6" s="1"/>
  <c r="E129" i="6"/>
  <c r="F128" i="6"/>
  <c r="F127" i="6"/>
  <c r="F126" i="6"/>
  <c r="F125" i="6"/>
  <c r="F124" i="6"/>
  <c r="F123" i="6"/>
  <c r="F122" i="6"/>
  <c r="E122" i="6"/>
  <c r="D122" i="6"/>
  <c r="F121" i="6"/>
  <c r="F120" i="6"/>
  <c r="F119" i="6"/>
  <c r="F118" i="6"/>
  <c r="E118" i="6"/>
  <c r="D118" i="6"/>
  <c r="F117" i="6"/>
  <c r="F116" i="6"/>
  <c r="E115" i="6"/>
  <c r="D115" i="6"/>
  <c r="F115" i="6" s="1"/>
  <c r="F113" i="6"/>
  <c r="F112" i="6"/>
  <c r="F111" i="6"/>
  <c r="F110" i="6"/>
  <c r="F109" i="6"/>
  <c r="F108" i="6"/>
  <c r="E107" i="6"/>
  <c r="D107" i="6"/>
  <c r="F107" i="6" s="1"/>
  <c r="F106" i="6"/>
  <c r="F105" i="6"/>
  <c r="F104" i="6"/>
  <c r="F103" i="6"/>
  <c r="F102" i="6"/>
  <c r="F101" i="6"/>
  <c r="F100" i="6"/>
  <c r="E99" i="6"/>
  <c r="D99" i="6"/>
  <c r="F99" i="6" s="1"/>
  <c r="F98" i="6"/>
  <c r="F97" i="6"/>
  <c r="F96" i="6"/>
  <c r="F95" i="6"/>
  <c r="F94" i="6"/>
  <c r="E94" i="6"/>
  <c r="D94" i="6"/>
  <c r="F93" i="6"/>
  <c r="F92" i="6"/>
  <c r="F91" i="6"/>
  <c r="E90" i="6"/>
  <c r="E89" i="6" s="1"/>
  <c r="D90" i="6"/>
  <c r="F90" i="6" s="1"/>
  <c r="F88" i="6"/>
  <c r="F87" i="6"/>
  <c r="F86" i="6"/>
  <c r="F85" i="6"/>
  <c r="F84" i="6"/>
  <c r="F83" i="6"/>
  <c r="E82" i="6"/>
  <c r="D82" i="6"/>
  <c r="F82" i="6" s="1"/>
  <c r="F81" i="6"/>
  <c r="F80" i="6"/>
  <c r="F79" i="6"/>
  <c r="F78" i="6"/>
  <c r="F77" i="6"/>
  <c r="F76" i="6"/>
  <c r="E75" i="6"/>
  <c r="F75" i="6" s="1"/>
  <c r="D75" i="6"/>
  <c r="F74" i="6"/>
  <c r="F73" i="6"/>
  <c r="F72" i="6"/>
  <c r="F71" i="6"/>
  <c r="F70" i="6"/>
  <c r="F69" i="6"/>
  <c r="F68" i="6"/>
  <c r="F67" i="6"/>
  <c r="F66" i="6"/>
  <c r="E66" i="6"/>
  <c r="D66" i="6"/>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F39" i="6" s="1"/>
  <c r="D39" i="6"/>
  <c r="F38" i="6"/>
  <c r="F37" i="6"/>
  <c r="E36" i="6"/>
  <c r="D36" i="6"/>
  <c r="F34" i="6"/>
  <c r="F33" i="6"/>
  <c r="F32" i="6"/>
  <c r="F31" i="6"/>
  <c r="F30" i="6"/>
  <c r="F29" i="6"/>
  <c r="E28" i="6"/>
  <c r="D28" i="6"/>
  <c r="F28" i="6" s="1"/>
  <c r="F27" i="6"/>
  <c r="F26" i="6"/>
  <c r="F25" i="6"/>
  <c r="F24" i="6"/>
  <c r="F23" i="6"/>
  <c r="F22" i="6"/>
  <c r="E22" i="6"/>
  <c r="D22" i="6"/>
  <c r="F21" i="6"/>
  <c r="F20" i="6"/>
  <c r="F19" i="6"/>
  <c r="F18" i="6"/>
  <c r="F17" i="6"/>
  <c r="F16" i="6"/>
  <c r="F15" i="6"/>
  <c r="F14" i="6"/>
  <c r="E13" i="6"/>
  <c r="D13" i="6"/>
  <c r="F13" i="6" s="1"/>
  <c r="F12" i="6"/>
  <c r="F11" i="6"/>
  <c r="E10" i="6"/>
  <c r="D10" i="6"/>
  <c r="F10" i="6" s="1"/>
  <c r="F9" i="6"/>
  <c r="F8" i="6"/>
  <c r="F7" i="6"/>
  <c r="F6"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C1236" i="1" s="1"/>
  <c r="G1236" i="1" s="1"/>
  <c r="E258" i="5"/>
  <c r="F257" i="5"/>
  <c r="F256" i="5"/>
  <c r="F255" i="5"/>
  <c r="F254" i="5"/>
  <c r="F253" i="5"/>
  <c r="F252" i="5"/>
  <c r="F251" i="5"/>
  <c r="E250" i="5"/>
  <c r="D250" i="5"/>
  <c r="D245" i="5" s="1"/>
  <c r="F249" i="5"/>
  <c r="F248" i="5"/>
  <c r="F247" i="5"/>
  <c r="E246" i="5"/>
  <c r="D1223" i="1" s="1"/>
  <c r="D246" i="5"/>
  <c r="F244" i="5"/>
  <c r="F243" i="5"/>
  <c r="E242" i="5"/>
  <c r="D242" i="5"/>
  <c r="F241" i="5"/>
  <c r="F240" i="5"/>
  <c r="E239" i="5"/>
  <c r="D239" i="5"/>
  <c r="F236" i="5"/>
  <c r="F235" i="5"/>
  <c r="E234" i="5"/>
  <c r="D234" i="5"/>
  <c r="F233" i="5"/>
  <c r="F232" i="5"/>
  <c r="F231" i="5"/>
  <c r="F230" i="5"/>
  <c r="F229" i="5"/>
  <c r="F228" i="5"/>
  <c r="F227" i="5"/>
  <c r="F226" i="5"/>
  <c r="F225" i="5"/>
  <c r="F224" i="5"/>
  <c r="E224" i="5"/>
  <c r="E206" i="5" s="1"/>
  <c r="H311" i="9" s="1"/>
  <c r="D224" i="5"/>
  <c r="F223" i="5"/>
  <c r="F222" i="5"/>
  <c r="F221" i="5"/>
  <c r="F220" i="5"/>
  <c r="F219" i="5"/>
  <c r="F218" i="5"/>
  <c r="F217" i="5"/>
  <c r="F216" i="5"/>
  <c r="F215" i="5"/>
  <c r="F214" i="5"/>
  <c r="F213" i="5"/>
  <c r="F212" i="5"/>
  <c r="F211" i="5"/>
  <c r="F210" i="5"/>
  <c r="F209" i="5"/>
  <c r="F208" i="5"/>
  <c r="E207" i="5"/>
  <c r="D207" i="5"/>
  <c r="F207" i="5" s="1"/>
  <c r="D206" i="5"/>
  <c r="F205" i="5"/>
  <c r="F204" i="5"/>
  <c r="F203" i="5"/>
  <c r="F202" i="5"/>
  <c r="F201" i="5"/>
  <c r="F200" i="5"/>
  <c r="F199" i="5"/>
  <c r="E198" i="5"/>
  <c r="E190" i="5" s="1"/>
  <c r="H310" i="9" s="1"/>
  <c r="D198" i="5"/>
  <c r="F198" i="5" s="1"/>
  <c r="F197" i="5"/>
  <c r="F196" i="5"/>
  <c r="F195" i="5"/>
  <c r="F194" i="5"/>
  <c r="F193" i="5"/>
  <c r="F192" i="5"/>
  <c r="E191" i="5"/>
  <c r="D191" i="5"/>
  <c r="F191" i="5" s="1"/>
  <c r="F189" i="5"/>
  <c r="F188" i="5"/>
  <c r="F187" i="5"/>
  <c r="F186" i="5"/>
  <c r="F185" i="5"/>
  <c r="F184" i="5"/>
  <c r="F183" i="5"/>
  <c r="F182" i="5"/>
  <c r="F181" i="5"/>
  <c r="E180" i="5"/>
  <c r="D180" i="5"/>
  <c r="F179" i="5"/>
  <c r="F178" i="5"/>
  <c r="E177" i="5"/>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D149" i="5"/>
  <c r="C1127" i="1" s="1"/>
  <c r="F148" i="5"/>
  <c r="F147" i="5"/>
  <c r="F145" i="5"/>
  <c r="F144" i="5"/>
  <c r="F143" i="5"/>
  <c r="F142" i="5"/>
  <c r="E142" i="5"/>
  <c r="D142" i="5"/>
  <c r="F141" i="5"/>
  <c r="F140" i="5"/>
  <c r="F139" i="5"/>
  <c r="F138" i="5"/>
  <c r="F137" i="5"/>
  <c r="F136" i="5"/>
  <c r="E135" i="5"/>
  <c r="E134" i="5" s="1"/>
  <c r="D135" i="5"/>
  <c r="F135" i="5" s="1"/>
  <c r="F133" i="5"/>
  <c r="F132" i="5"/>
  <c r="F131" i="5"/>
  <c r="F130" i="5"/>
  <c r="F129" i="5"/>
  <c r="F128" i="5"/>
  <c r="F127" i="5"/>
  <c r="F126" i="5"/>
  <c r="E126" i="5"/>
  <c r="D126" i="5"/>
  <c r="D118" i="5" s="1"/>
  <c r="F118" i="5" s="1"/>
  <c r="F125" i="5"/>
  <c r="F124" i="5"/>
  <c r="F123" i="5"/>
  <c r="F122" i="5"/>
  <c r="F121" i="5"/>
  <c r="F120" i="5"/>
  <c r="E119" i="5"/>
  <c r="E118" i="5" s="1"/>
  <c r="D119" i="5"/>
  <c r="F117" i="5"/>
  <c r="F116" i="5"/>
  <c r="F115" i="5"/>
  <c r="F114" i="5"/>
  <c r="F113" i="5"/>
  <c r="F112" i="5"/>
  <c r="F111" i="5"/>
  <c r="F110" i="5"/>
  <c r="F109" i="5"/>
  <c r="F108" i="5"/>
  <c r="F107" i="5"/>
  <c r="E106" i="5"/>
  <c r="E87" i="5" s="1"/>
  <c r="D106" i="5"/>
  <c r="F106" i="5" s="1"/>
  <c r="F105" i="5"/>
  <c r="F104" i="5"/>
  <c r="F103" i="5"/>
  <c r="F102" i="5"/>
  <c r="F101" i="5"/>
  <c r="F100" i="5"/>
  <c r="F99" i="5"/>
  <c r="F98" i="5"/>
  <c r="F97" i="5"/>
  <c r="F96" i="5"/>
  <c r="F95" i="5"/>
  <c r="F94" i="5"/>
  <c r="F93" i="5"/>
  <c r="F92" i="5"/>
  <c r="F91" i="5"/>
  <c r="F90" i="5"/>
  <c r="F89" i="5"/>
  <c r="F88" i="5"/>
  <c r="E88" i="5"/>
  <c r="D88" i="5"/>
  <c r="D87" i="5"/>
  <c r="F86" i="5"/>
  <c r="F85" i="5"/>
  <c r="F84" i="5"/>
  <c r="F83" i="5"/>
  <c r="F82" i="5"/>
  <c r="F81" i="5"/>
  <c r="F80" i="5"/>
  <c r="E79" i="5"/>
  <c r="D79" i="5"/>
  <c r="F79" i="5" s="1"/>
  <c r="E78" i="5"/>
  <c r="D78" i="5"/>
  <c r="F78" i="5" s="1"/>
  <c r="F77" i="5"/>
  <c r="F76" i="5"/>
  <c r="F75" i="5"/>
  <c r="F74" i="5"/>
  <c r="F73" i="5"/>
  <c r="F72" i="5"/>
  <c r="F71" i="5"/>
  <c r="E70" i="5"/>
  <c r="D70" i="5"/>
  <c r="F70" i="5" s="1"/>
  <c r="E69"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F41" i="5" s="1"/>
  <c r="D41" i="5"/>
  <c r="F40" i="5"/>
  <c r="F39" i="5"/>
  <c r="F38" i="5"/>
  <c r="F37" i="5"/>
  <c r="F36" i="5"/>
  <c r="E35" i="5"/>
  <c r="F35" i="5" s="1"/>
  <c r="D35" i="5"/>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E7" i="5" s="1"/>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E632" i="4"/>
  <c r="D632" i="4"/>
  <c r="F632" i="4" s="1"/>
  <c r="F631" i="4"/>
  <c r="F630" i="4"/>
  <c r="F629" i="4"/>
  <c r="E629" i="4"/>
  <c r="D629" i="4"/>
  <c r="F628" i="4"/>
  <c r="F627" i="4"/>
  <c r="F626" i="4"/>
  <c r="E626" i="4"/>
  <c r="D626" i="4"/>
  <c r="E625" i="4"/>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E605" i="4"/>
  <c r="D605" i="4"/>
  <c r="F604" i="4"/>
  <c r="E603" i="4"/>
  <c r="H143" i="9" s="1"/>
  <c r="D603" i="4"/>
  <c r="F603" i="4" s="1"/>
  <c r="F602" i="4"/>
  <c r="F601" i="4"/>
  <c r="F600" i="4"/>
  <c r="E599" i="4"/>
  <c r="D599" i="4"/>
  <c r="F599" i="4" s="1"/>
  <c r="F598" i="4"/>
  <c r="F597" i="4"/>
  <c r="F596" i="4"/>
  <c r="F595" i="4"/>
  <c r="E594" i="4"/>
  <c r="D594" i="4"/>
  <c r="F594" i="4" s="1"/>
  <c r="F592" i="4"/>
  <c r="F591" i="4"/>
  <c r="F590" i="4"/>
  <c r="E590" i="4"/>
  <c r="D590" i="4"/>
  <c r="F589" i="4"/>
  <c r="F588" i="4"/>
  <c r="E587" i="4"/>
  <c r="D587" i="4"/>
  <c r="F587" i="4" s="1"/>
  <c r="F586" i="4"/>
  <c r="E585" i="4"/>
  <c r="E580" i="4" s="1"/>
  <c r="D585" i="4"/>
  <c r="F584" i="4"/>
  <c r="F583" i="4"/>
  <c r="F582" i="4"/>
  <c r="F581" i="4"/>
  <c r="E581" i="4"/>
  <c r="D581" i="4"/>
  <c r="F579" i="4"/>
  <c r="F578" i="4"/>
  <c r="F577" i="4"/>
  <c r="E577" i="4"/>
  <c r="D577" i="4"/>
  <c r="F576" i="4"/>
  <c r="F575" i="4"/>
  <c r="E574" i="4"/>
  <c r="D574" i="4"/>
  <c r="F574" i="4" s="1"/>
  <c r="F573" i="4"/>
  <c r="F572" i="4"/>
  <c r="E571" i="4"/>
  <c r="D571" i="4"/>
  <c r="F570" i="4"/>
  <c r="F569" i="4"/>
  <c r="F568" i="4"/>
  <c r="E568" i="4"/>
  <c r="D568" i="4"/>
  <c r="F566" i="4"/>
  <c r="F565" i="4"/>
  <c r="F564" i="4"/>
  <c r="E563" i="4"/>
  <c r="D563" i="4"/>
  <c r="F563" i="4" s="1"/>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E529" i="4"/>
  <c r="F527" i="4"/>
  <c r="F526" i="4"/>
  <c r="E525" i="4"/>
  <c r="D525" i="4"/>
  <c r="F525" i="4" s="1"/>
  <c r="F524" i="4"/>
  <c r="F523" i="4"/>
  <c r="F522" i="4"/>
  <c r="E522" i="4"/>
  <c r="G203" i="9" s="1"/>
  <c r="E203" i="9" s="1"/>
  <c r="B203" i="9" s="1"/>
  <c r="D522" i="4"/>
  <c r="F521" i="4"/>
  <c r="F520" i="4"/>
  <c r="E519" i="4"/>
  <c r="D519" i="4"/>
  <c r="F519" i="4" s="1"/>
  <c r="F518" i="4"/>
  <c r="F517" i="4"/>
  <c r="E516" i="4"/>
  <c r="E515" i="4" s="1"/>
  <c r="D516" i="4"/>
  <c r="F516" i="4" s="1"/>
  <c r="D515" i="4"/>
  <c r="F515" i="4" s="1"/>
  <c r="F514" i="4"/>
  <c r="F513" i="4"/>
  <c r="F512" i="4"/>
  <c r="F511" i="4"/>
  <c r="F510" i="4"/>
  <c r="F509" i="4"/>
  <c r="F508" i="4"/>
  <c r="E507" i="4"/>
  <c r="D507" i="4"/>
  <c r="F507" i="4" s="1"/>
  <c r="F506" i="4"/>
  <c r="F505" i="4"/>
  <c r="F504" i="4"/>
  <c r="F503" i="4"/>
  <c r="E502" i="4"/>
  <c r="D502" i="4"/>
  <c r="F502" i="4" s="1"/>
  <c r="F501" i="4"/>
  <c r="F500" i="4"/>
  <c r="F499" i="4"/>
  <c r="F498" i="4"/>
  <c r="F497" i="4"/>
  <c r="F496" i="4"/>
  <c r="F495" i="4"/>
  <c r="E495" i="4"/>
  <c r="D495" i="4"/>
  <c r="F494" i="4"/>
  <c r="F493" i="4"/>
  <c r="F492" i="4"/>
  <c r="F491" i="4"/>
  <c r="E490" i="4"/>
  <c r="D490" i="4"/>
  <c r="F489" i="4"/>
  <c r="F488" i="4"/>
  <c r="F487" i="4"/>
  <c r="F486" i="4"/>
  <c r="E485" i="4"/>
  <c r="D485" i="4"/>
  <c r="F485" i="4" s="1"/>
  <c r="F483" i="4"/>
  <c r="F482" i="4"/>
  <c r="E481" i="4"/>
  <c r="D481" i="4"/>
  <c r="F481" i="4" s="1"/>
  <c r="F480" i="4"/>
  <c r="F479" i="4"/>
  <c r="E478" i="4"/>
  <c r="D478" i="4"/>
  <c r="F478" i="4" s="1"/>
  <c r="F477" i="4"/>
  <c r="F476" i="4"/>
  <c r="F475" i="4"/>
  <c r="F474" i="4"/>
  <c r="F473" i="4"/>
  <c r="E473" i="4"/>
  <c r="E472" i="4" s="1"/>
  <c r="D473" i="4"/>
  <c r="F471" i="4"/>
  <c r="F470" i="4"/>
  <c r="E469" i="4"/>
  <c r="D469" i="4"/>
  <c r="F469" i="4" s="1"/>
  <c r="F468" i="4"/>
  <c r="F467" i="4"/>
  <c r="F466" i="4"/>
  <c r="E466" i="4"/>
  <c r="G166" i="9" s="1"/>
  <c r="D466" i="4"/>
  <c r="F465" i="4"/>
  <c r="F464" i="4"/>
  <c r="E463" i="4"/>
  <c r="D463" i="4"/>
  <c r="F463" i="4" s="1"/>
  <c r="F462" i="4"/>
  <c r="F461" i="4"/>
  <c r="F460" i="4"/>
  <c r="E460" i="4"/>
  <c r="D460" i="4"/>
  <c r="F458" i="4"/>
  <c r="F457" i="4"/>
  <c r="F456" i="4"/>
  <c r="E455" i="4"/>
  <c r="D455" i="4"/>
  <c r="F455" i="4" s="1"/>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E430" i="4"/>
  <c r="D430" i="4"/>
  <c r="F430" i="4" s="1"/>
  <c r="F429" i="4"/>
  <c r="F428" i="4"/>
  <c r="F427" i="4"/>
  <c r="E427" i="4"/>
  <c r="D427" i="4"/>
  <c r="F426" i="4"/>
  <c r="F425" i="4"/>
  <c r="F424" i="4"/>
  <c r="F423" i="4"/>
  <c r="E422" i="4"/>
  <c r="D422" i="4"/>
  <c r="F422" i="4" s="1"/>
  <c r="E418" i="4"/>
  <c r="D418" i="4"/>
  <c r="F418" i="4" s="1"/>
  <c r="E417" i="4"/>
  <c r="D417" i="4"/>
  <c r="E416" i="4"/>
  <c r="D416" i="4"/>
  <c r="F411" i="4"/>
  <c r="F410" i="4"/>
  <c r="F409" i="4"/>
  <c r="F406" i="4"/>
  <c r="F405" i="4"/>
  <c r="F404" i="4"/>
  <c r="F403" i="4"/>
  <c r="E402" i="4"/>
  <c r="D402" i="4"/>
  <c r="F402" i="4" s="1"/>
  <c r="F401" i="4"/>
  <c r="E400" i="4"/>
  <c r="D400" i="4"/>
  <c r="F400" i="4" s="1"/>
  <c r="F399" i="4"/>
  <c r="F398" i="4"/>
  <c r="E397" i="4"/>
  <c r="E396" i="4" s="1"/>
  <c r="D397" i="4"/>
  <c r="F397" i="4" s="1"/>
  <c r="D396" i="4"/>
  <c r="F396" i="4" s="1"/>
  <c r="F395" i="4"/>
  <c r="F394" i="4"/>
  <c r="F393" i="4"/>
  <c r="F392" i="4"/>
  <c r="E391" i="4"/>
  <c r="D391" i="4"/>
  <c r="F391" i="4" s="1"/>
  <c r="F390" i="4"/>
  <c r="F389" i="4"/>
  <c r="E388" i="4"/>
  <c r="D388" i="4"/>
  <c r="F388" i="4" s="1"/>
  <c r="F387" i="4"/>
  <c r="F386" i="4"/>
  <c r="F385" i="4"/>
  <c r="F384" i="4"/>
  <c r="E383" i="4"/>
  <c r="D383" i="4"/>
  <c r="F383" i="4" s="1"/>
  <c r="F382" i="4"/>
  <c r="F381" i="4"/>
  <c r="F380" i="4"/>
  <c r="F379" i="4"/>
  <c r="E378" i="4"/>
  <c r="D378" i="4"/>
  <c r="F378" i="4" s="1"/>
  <c r="F377" i="4"/>
  <c r="F376" i="4"/>
  <c r="F375" i="4"/>
  <c r="F374" i="4"/>
  <c r="F373" i="4"/>
  <c r="F372" i="4"/>
  <c r="F371" i="4"/>
  <c r="F370" i="4"/>
  <c r="E369" i="4"/>
  <c r="D369" i="4"/>
  <c r="F368" i="4"/>
  <c r="F367" i="4"/>
  <c r="F366" i="4"/>
  <c r="F365" i="4"/>
  <c r="E364" i="4"/>
  <c r="D364" i="4"/>
  <c r="F362" i="4"/>
  <c r="F361" i="4"/>
  <c r="F360" i="4"/>
  <c r="F359" i="4"/>
  <c r="F358" i="4"/>
  <c r="F357" i="4"/>
  <c r="E356" i="4"/>
  <c r="E351" i="4" s="1"/>
  <c r="D356" i="4"/>
  <c r="F355" i="4"/>
  <c r="F354" i="4"/>
  <c r="F353" i="4"/>
  <c r="F352" i="4"/>
  <c r="E352" i="4"/>
  <c r="D352" i="4"/>
  <c r="F349" i="4"/>
  <c r="E348" i="4"/>
  <c r="D348" i="4"/>
  <c r="F348" i="4" s="1"/>
  <c r="F347" i="4"/>
  <c r="F346" i="4"/>
  <c r="E345" i="4"/>
  <c r="D345" i="4"/>
  <c r="F345" i="4" s="1"/>
  <c r="E344" i="4"/>
  <c r="D344" i="4"/>
  <c r="F344" i="4" s="1"/>
  <c r="F343" i="4"/>
  <c r="F342" i="4"/>
  <c r="F341" i="4"/>
  <c r="F340" i="4"/>
  <c r="E339" i="4"/>
  <c r="D339" i="4"/>
  <c r="F339" i="4" s="1"/>
  <c r="F338" i="4"/>
  <c r="F337" i="4"/>
  <c r="E336" i="4"/>
  <c r="D336" i="4"/>
  <c r="F336" i="4" s="1"/>
  <c r="F335" i="4"/>
  <c r="F334" i="4"/>
  <c r="F333" i="4"/>
  <c r="F332" i="4"/>
  <c r="E331" i="4"/>
  <c r="D331" i="4"/>
  <c r="F331" i="4" s="1"/>
  <c r="F330" i="4"/>
  <c r="F329" i="4"/>
  <c r="F328" i="4"/>
  <c r="F327" i="4"/>
  <c r="E326" i="4"/>
  <c r="F326" i="4" s="1"/>
  <c r="D326" i="4"/>
  <c r="F325" i="4"/>
  <c r="F324" i="4"/>
  <c r="F323" i="4"/>
  <c r="F322" i="4"/>
  <c r="F321" i="4"/>
  <c r="F320" i="4"/>
  <c r="F319" i="4"/>
  <c r="F318" i="4"/>
  <c r="E317" i="4"/>
  <c r="D317" i="4"/>
  <c r="F316" i="4"/>
  <c r="F315" i="4"/>
  <c r="F314" i="4"/>
  <c r="F313" i="4"/>
  <c r="E312" i="4"/>
  <c r="D312" i="4"/>
  <c r="F312" i="4" s="1"/>
  <c r="F310" i="4"/>
  <c r="F309" i="4"/>
  <c r="F308" i="4"/>
  <c r="F307" i="4"/>
  <c r="F306" i="4"/>
  <c r="F305" i="4"/>
  <c r="E304" i="4"/>
  <c r="D304" i="4"/>
  <c r="F304" i="4" s="1"/>
  <c r="F303" i="4"/>
  <c r="F302" i="4"/>
  <c r="F301" i="4"/>
  <c r="F300" i="4"/>
  <c r="E300" i="4"/>
  <c r="D300" i="4"/>
  <c r="D299" i="4" s="1"/>
  <c r="E299" i="4"/>
  <c r="F296" i="4"/>
  <c r="F295" i="4"/>
  <c r="F294" i="4"/>
  <c r="F293" i="4"/>
  <c r="F292" i="4"/>
  <c r="E288" i="4"/>
  <c r="D288" i="4"/>
  <c r="F288" i="4" s="1"/>
  <c r="E287" i="4"/>
  <c r="D287" i="4"/>
  <c r="F287" i="4" s="1"/>
  <c r="F286" i="4"/>
  <c r="F285" i="4"/>
  <c r="F284" i="4"/>
  <c r="F283" i="4"/>
  <c r="F282" i="4"/>
  <c r="F281" i="4"/>
  <c r="F280" i="4"/>
  <c r="F279" i="4"/>
  <c r="E279" i="4"/>
  <c r="D279" i="4"/>
  <c r="F278" i="4"/>
  <c r="F277" i="4"/>
  <c r="F276" i="4"/>
  <c r="F275" i="4"/>
  <c r="F274" i="4"/>
  <c r="E273" i="4"/>
  <c r="D273" i="4"/>
  <c r="F273" i="4" s="1"/>
  <c r="F272" i="4"/>
  <c r="F271" i="4"/>
  <c r="F270" i="4"/>
  <c r="F269" i="4"/>
  <c r="E268" i="4"/>
  <c r="F268" i="4" s="1"/>
  <c r="D268" i="4"/>
  <c r="F267" i="4"/>
  <c r="F266" i="4"/>
  <c r="F265" i="4"/>
  <c r="E264" i="4"/>
  <c r="F264" i="4" s="1"/>
  <c r="D264" i="4"/>
  <c r="F262" i="4"/>
  <c r="F261" i="4"/>
  <c r="F260" i="4"/>
  <c r="E259" i="4"/>
  <c r="D259" i="4"/>
  <c r="F259" i="4" s="1"/>
  <c r="F258" i="4"/>
  <c r="F257" i="4"/>
  <c r="F256" i="4"/>
  <c r="F255" i="4"/>
  <c r="F254" i="4"/>
  <c r="E253" i="4"/>
  <c r="E252" i="4" s="1"/>
  <c r="D253" i="4"/>
  <c r="F251" i="4"/>
  <c r="F250" i="4"/>
  <c r="F249" i="4"/>
  <c r="F248" i="4"/>
  <c r="E247" i="4"/>
  <c r="D247" i="4"/>
  <c r="F246" i="4"/>
  <c r="F245" i="4"/>
  <c r="E244" i="4"/>
  <c r="D244" i="4"/>
  <c r="F243" i="4"/>
  <c r="F242" i="4"/>
  <c r="F241" i="4"/>
  <c r="E240" i="4"/>
  <c r="D236" i="1" s="1"/>
  <c r="D240" i="4"/>
  <c r="F239" i="4"/>
  <c r="F238" i="4"/>
  <c r="F237" i="4"/>
  <c r="E236" i="4"/>
  <c r="D236" i="4"/>
  <c r="F236" i="4" s="1"/>
  <c r="F235" i="4"/>
  <c r="F234" i="4"/>
  <c r="F233" i="4"/>
  <c r="F232" i="4"/>
  <c r="F231" i="4"/>
  <c r="E231" i="4"/>
  <c r="D231" i="4"/>
  <c r="F230" i="4"/>
  <c r="F229" i="4"/>
  <c r="E228" i="4"/>
  <c r="D228" i="4"/>
  <c r="F228" i="4" s="1"/>
  <c r="F227" i="4"/>
  <c r="F226" i="4"/>
  <c r="E225" i="4"/>
  <c r="D225" i="4"/>
  <c r="F223" i="4"/>
  <c r="F222" i="4"/>
  <c r="F221" i="4"/>
  <c r="F220" i="4"/>
  <c r="E219" i="4"/>
  <c r="D219" i="4"/>
  <c r="F218" i="4"/>
  <c r="F217" i="4"/>
  <c r="F216" i="4"/>
  <c r="E216" i="4"/>
  <c r="D216" i="4"/>
  <c r="F214" i="4"/>
  <c r="F213" i="4"/>
  <c r="F212" i="4"/>
  <c r="F211" i="4"/>
  <c r="F210" i="4"/>
  <c r="E210" i="4"/>
  <c r="E196" i="4" s="1"/>
  <c r="D210" i="4"/>
  <c r="F209" i="4"/>
  <c r="F208" i="4"/>
  <c r="F207" i="4"/>
  <c r="F206" i="4"/>
  <c r="F205" i="4"/>
  <c r="F204" i="4"/>
  <c r="F203" i="4"/>
  <c r="E202" i="4"/>
  <c r="D202" i="4"/>
  <c r="F201" i="4"/>
  <c r="F200" i="4"/>
  <c r="F199" i="4"/>
  <c r="F198" i="4"/>
  <c r="E197" i="4"/>
  <c r="D197" i="4"/>
  <c r="F197" i="4" s="1"/>
  <c r="F195" i="4"/>
  <c r="F194" i="4"/>
  <c r="F193" i="4"/>
  <c r="F192" i="4"/>
  <c r="F191" i="4"/>
  <c r="F190" i="4"/>
  <c r="F189" i="4"/>
  <c r="E188" i="4"/>
  <c r="D188" i="4"/>
  <c r="C184" i="1" s="1"/>
  <c r="F187" i="4"/>
  <c r="F186" i="4"/>
  <c r="F185" i="4"/>
  <c r="F184" i="4"/>
  <c r="F183" i="4"/>
  <c r="F182" i="4"/>
  <c r="F181" i="4"/>
  <c r="F180" i="4"/>
  <c r="F179" i="4"/>
  <c r="F178" i="4"/>
  <c r="E177" i="4"/>
  <c r="D177" i="4"/>
  <c r="F177" i="4" s="1"/>
  <c r="F176" i="4"/>
  <c r="F175" i="4"/>
  <c r="F174" i="4"/>
  <c r="F173" i="4"/>
  <c r="F172" i="4"/>
  <c r="F171" i="4"/>
  <c r="F170" i="4"/>
  <c r="E169" i="4"/>
  <c r="D169" i="4"/>
  <c r="F169" i="4" s="1"/>
  <c r="F168" i="4"/>
  <c r="F167" i="4"/>
  <c r="F166" i="4"/>
  <c r="F165" i="4"/>
  <c r="E164" i="4"/>
  <c r="D164" i="4"/>
  <c r="E163" i="4"/>
  <c r="F162" i="4"/>
  <c r="F161" i="4"/>
  <c r="F160" i="4"/>
  <c r="F159" i="4"/>
  <c r="E159" i="4"/>
  <c r="D159" i="4"/>
  <c r="F158" i="4"/>
  <c r="F157" i="4"/>
  <c r="F156" i="4"/>
  <c r="F155" i="4"/>
  <c r="F154" i="4"/>
  <c r="E153" i="4"/>
  <c r="D153" i="4"/>
  <c r="F153" i="4" s="1"/>
  <c r="E152" i="4"/>
  <c r="F150" i="4"/>
  <c r="F149" i="4"/>
  <c r="F148" i="4"/>
  <c r="F147" i="4"/>
  <c r="F146" i="4"/>
  <c r="F145" i="4"/>
  <c r="F144" i="4"/>
  <c r="F143" i="4"/>
  <c r="F142" i="4"/>
  <c r="F141" i="4"/>
  <c r="F140" i="4"/>
  <c r="E140" i="4"/>
  <c r="D140" i="4"/>
  <c r="D139" i="4" s="1"/>
  <c r="F139" i="4" s="1"/>
  <c r="E139" i="4"/>
  <c r="F138" i="4"/>
  <c r="F137" i="4"/>
  <c r="F136" i="4"/>
  <c r="F135" i="4"/>
  <c r="E134" i="4"/>
  <c r="E133" i="4" s="1"/>
  <c r="D129" i="1" s="1"/>
  <c r="D134" i="4"/>
  <c r="D133" i="4" s="1"/>
  <c r="C129" i="1" s="1"/>
  <c r="F132" i="4"/>
  <c r="F131" i="4"/>
  <c r="F130" i="4"/>
  <c r="F129" i="4"/>
  <c r="E128" i="4"/>
  <c r="D128" i="4"/>
  <c r="F128" i="4" s="1"/>
  <c r="F127" i="4"/>
  <c r="F126" i="4"/>
  <c r="E125" i="4"/>
  <c r="E124" i="4" s="1"/>
  <c r="D125" i="4"/>
  <c r="F123" i="4"/>
  <c r="F122" i="4"/>
  <c r="F121" i="4"/>
  <c r="E120" i="4"/>
  <c r="D120" i="4"/>
  <c r="F120" i="4" s="1"/>
  <c r="F119" i="4"/>
  <c r="F118" i="4"/>
  <c r="F117" i="4"/>
  <c r="F116" i="4"/>
  <c r="F115" i="4"/>
  <c r="F114" i="4"/>
  <c r="F113" i="4"/>
  <c r="E112" i="4"/>
  <c r="D112" i="4"/>
  <c r="F112" i="4" s="1"/>
  <c r="F111" i="4"/>
  <c r="F110" i="4"/>
  <c r="F109" i="4"/>
  <c r="F108" i="4"/>
  <c r="F107" i="4"/>
  <c r="E107" i="4"/>
  <c r="E106" i="4" s="1"/>
  <c r="D107" i="4"/>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F83" i="4" s="1"/>
  <c r="E82" i="4"/>
  <c r="F81" i="4"/>
  <c r="F80" i="4"/>
  <c r="F79" i="4"/>
  <c r="F78" i="4"/>
  <c r="F77" i="4"/>
  <c r="E77" i="4"/>
  <c r="D77" i="4"/>
  <c r="F76" i="4"/>
  <c r="F75" i="4"/>
  <c r="E74" i="4"/>
  <c r="D74" i="4"/>
  <c r="F73" i="4"/>
  <c r="F72" i="4"/>
  <c r="E71" i="4"/>
  <c r="D71" i="4"/>
  <c r="F71" i="4" s="1"/>
  <c r="F70" i="4"/>
  <c r="F69" i="4"/>
  <c r="F68" i="4"/>
  <c r="E68" i="4"/>
  <c r="D68" i="4"/>
  <c r="F67" i="4"/>
  <c r="F66" i="4"/>
  <c r="E65" i="4"/>
  <c r="D65" i="4"/>
  <c r="F65" i="4" s="1"/>
  <c r="F64" i="4"/>
  <c r="F63" i="4"/>
  <c r="E62" i="4"/>
  <c r="D62" i="4"/>
  <c r="F62" i="4" s="1"/>
  <c r="F61" i="4"/>
  <c r="F60" i="4"/>
  <c r="F59" i="4"/>
  <c r="E59" i="4"/>
  <c r="D59" i="4"/>
  <c r="F58" i="4"/>
  <c r="F57" i="4"/>
  <c r="F56" i="4"/>
  <c r="F55" i="4"/>
  <c r="E54" i="4"/>
  <c r="D54" i="4"/>
  <c r="F53" i="4"/>
  <c r="F52" i="4"/>
  <c r="E51" i="4"/>
  <c r="E50" i="4" s="1"/>
  <c r="D51" i="4"/>
  <c r="F49" i="4"/>
  <c r="F48" i="4"/>
  <c r="F47" i="4"/>
  <c r="F46" i="4"/>
  <c r="E45" i="4"/>
  <c r="E44" i="4" s="1"/>
  <c r="D45" i="4"/>
  <c r="F43" i="4"/>
  <c r="F42" i="4"/>
  <c r="F41" i="4"/>
  <c r="E40" i="4"/>
  <c r="D40" i="4"/>
  <c r="F40" i="4" s="1"/>
  <c r="F39" i="4"/>
  <c r="F38" i="4"/>
  <c r="F37" i="4"/>
  <c r="E37" i="4"/>
  <c r="D37" i="4"/>
  <c r="F36" i="4"/>
  <c r="F35" i="4"/>
  <c r="F34" i="4"/>
  <c r="F33" i="4"/>
  <c r="F32" i="4"/>
  <c r="F31" i="4"/>
  <c r="F30" i="4"/>
  <c r="E29" i="4"/>
  <c r="D29" i="4"/>
  <c r="G209" i="9" s="1"/>
  <c r="E209" i="9" s="1"/>
  <c r="B209" i="9" s="1"/>
  <c r="F28" i="4"/>
  <c r="F27" i="4"/>
  <c r="F26" i="4"/>
  <c r="F25" i="4"/>
  <c r="F24" i="4"/>
  <c r="F23" i="4"/>
  <c r="E23" i="4"/>
  <c r="D23" i="4"/>
  <c r="F22" i="4"/>
  <c r="F21" i="4"/>
  <c r="F20" i="4"/>
  <c r="F19" i="4"/>
  <c r="F18" i="4"/>
  <c r="E17" i="4"/>
  <c r="E7" i="4" s="1"/>
  <c r="D17" i="4"/>
  <c r="F17" i="4" s="1"/>
  <c r="F16" i="4"/>
  <c r="F15" i="4"/>
  <c r="F14" i="4"/>
  <c r="F13" i="4"/>
  <c r="F12" i="4"/>
  <c r="F11" i="4"/>
  <c r="F10" i="4"/>
  <c r="F9" i="4"/>
  <c r="F8" i="4"/>
  <c r="E8" i="4"/>
  <c r="D8" i="4"/>
  <c r="G36" i="3"/>
  <c r="B36" i="3"/>
  <c r="G35" i="3"/>
  <c r="B35" i="3"/>
  <c r="G34" i="3"/>
  <c r="B34" i="3"/>
  <c r="I33" i="3"/>
  <c r="G33" i="3"/>
  <c r="B33" i="3"/>
  <c r="I32" i="3"/>
  <c r="H32" i="3"/>
  <c r="G32" i="3"/>
  <c r="B32" i="3"/>
  <c r="I31" i="3"/>
  <c r="G31" i="3"/>
  <c r="B31" i="3"/>
  <c r="I30" i="3"/>
  <c r="H30" i="3"/>
  <c r="G30" i="3"/>
  <c r="B30" i="3"/>
  <c r="H29" i="3"/>
  <c r="G29" i="3"/>
  <c r="B29" i="3"/>
  <c r="G28" i="3"/>
  <c r="B28"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G1580" i="1"/>
  <c r="C1580" i="1"/>
  <c r="H1580" i="1" s="1"/>
  <c r="G1579" i="1"/>
  <c r="C1579" i="1"/>
  <c r="H1579" i="1" s="1"/>
  <c r="C1578" i="1"/>
  <c r="H1578" i="1" s="1"/>
  <c r="C1577" i="1"/>
  <c r="H1577" i="1" s="1"/>
  <c r="G1575" i="1"/>
  <c r="C1575" i="1"/>
  <c r="H1575" i="1" s="1"/>
  <c r="G1574" i="1"/>
  <c r="C1574" i="1"/>
  <c r="H1574" i="1" s="1"/>
  <c r="C1573" i="1"/>
  <c r="H1573" i="1" s="1"/>
  <c r="G1572" i="1"/>
  <c r="C1572" i="1"/>
  <c r="H1572" i="1" s="1"/>
  <c r="C1571" i="1"/>
  <c r="H1571" i="1" s="1"/>
  <c r="C1570" i="1"/>
  <c r="H1570" i="1" s="1"/>
  <c r="C1569" i="1"/>
  <c r="H1569" i="1" s="1"/>
  <c r="G1568" i="1"/>
  <c r="C1568" i="1"/>
  <c r="H1568" i="1" s="1"/>
  <c r="G1567" i="1"/>
  <c r="C1567" i="1"/>
  <c r="H1567" i="1" s="1"/>
  <c r="G1566" i="1"/>
  <c r="C1566" i="1"/>
  <c r="H1566" i="1" s="1"/>
  <c r="C1565" i="1"/>
  <c r="H1565" i="1" s="1"/>
  <c r="G1564" i="1"/>
  <c r="C1564" i="1"/>
  <c r="H1564" i="1" s="1"/>
  <c r="C1563" i="1"/>
  <c r="H1563" i="1" s="1"/>
  <c r="C1562" i="1"/>
  <c r="C1561" i="1"/>
  <c r="H1561" i="1" s="1"/>
  <c r="G1560" i="1"/>
  <c r="C1560" i="1"/>
  <c r="H1560" i="1" s="1"/>
  <c r="G1559" i="1"/>
  <c r="C1559" i="1"/>
  <c r="H1559" i="1" s="1"/>
  <c r="C1558" i="1"/>
  <c r="C1557" i="1"/>
  <c r="H1557" i="1" s="1"/>
  <c r="G1556" i="1"/>
  <c r="C1556" i="1"/>
  <c r="H1556" i="1" s="1"/>
  <c r="C1555" i="1"/>
  <c r="G1554" i="1"/>
  <c r="C1554" i="1"/>
  <c r="H1554" i="1" s="1"/>
  <c r="C1553" i="1"/>
  <c r="H1553" i="1" s="1"/>
  <c r="G1552" i="1"/>
  <c r="C1552" i="1"/>
  <c r="H1552" i="1" s="1"/>
  <c r="C1551" i="1"/>
  <c r="G1550" i="1"/>
  <c r="C1550" i="1"/>
  <c r="H1550" i="1" s="1"/>
  <c r="C1549" i="1"/>
  <c r="H1549" i="1" s="1"/>
  <c r="G1548" i="1"/>
  <c r="C1548" i="1"/>
  <c r="H1548" i="1" s="1"/>
  <c r="G1547" i="1"/>
  <c r="C1547" i="1"/>
  <c r="H1547" i="1" s="1"/>
  <c r="C1546" i="1"/>
  <c r="C1545" i="1"/>
  <c r="H1545" i="1" s="1"/>
  <c r="G1544" i="1"/>
  <c r="C1544" i="1"/>
  <c r="H1544" i="1" s="1"/>
  <c r="G1543" i="1"/>
  <c r="C1543" i="1"/>
  <c r="H1543" i="1" s="1"/>
  <c r="G1542" i="1"/>
  <c r="C1542" i="1"/>
  <c r="H1542" i="1" s="1"/>
  <c r="C1541" i="1"/>
  <c r="H1541" i="1" s="1"/>
  <c r="G1540" i="1"/>
  <c r="C1540" i="1"/>
  <c r="H1540" i="1" s="1"/>
  <c r="C1539" i="1"/>
  <c r="G1538" i="1"/>
  <c r="C1538" i="1"/>
  <c r="H1538" i="1" s="1"/>
  <c r="C1537" i="1"/>
  <c r="H1537" i="1" s="1"/>
  <c r="G1536" i="1"/>
  <c r="C1536" i="1"/>
  <c r="H1536" i="1" s="1"/>
  <c r="G1535" i="1"/>
  <c r="C1535" i="1"/>
  <c r="H1535" i="1" s="1"/>
  <c r="G1534" i="1"/>
  <c r="C1534" i="1"/>
  <c r="H1534" i="1" s="1"/>
  <c r="C1533" i="1"/>
  <c r="H1533" i="1" s="1"/>
  <c r="G1532" i="1"/>
  <c r="C1532" i="1"/>
  <c r="H1532" i="1" s="1"/>
  <c r="G1531" i="1"/>
  <c r="C1531" i="1"/>
  <c r="H1531" i="1" s="1"/>
  <c r="C1530" i="1"/>
  <c r="C1529" i="1"/>
  <c r="H1529" i="1" s="1"/>
  <c r="G1528" i="1"/>
  <c r="C1528" i="1"/>
  <c r="H1528" i="1" s="1"/>
  <c r="G1527" i="1"/>
  <c r="C1527" i="1"/>
  <c r="H1527" i="1" s="1"/>
  <c r="G1526" i="1"/>
  <c r="C1526" i="1"/>
  <c r="H1526" i="1" s="1"/>
  <c r="G1523" i="1"/>
  <c r="C1523" i="1"/>
  <c r="H1523" i="1" s="1"/>
  <c r="C1522" i="1"/>
  <c r="C1521" i="1"/>
  <c r="H1521" i="1" s="1"/>
  <c r="G1520" i="1"/>
  <c r="C1520" i="1"/>
  <c r="H1520" i="1" s="1"/>
  <c r="G1519" i="1"/>
  <c r="C1519" i="1"/>
  <c r="H1519" i="1" s="1"/>
  <c r="G1516" i="1"/>
  <c r="C1516" i="1"/>
  <c r="H1516" i="1" s="1"/>
  <c r="C1515" i="1"/>
  <c r="G1514" i="1"/>
  <c r="C1514" i="1"/>
  <c r="H1514" i="1" s="1"/>
  <c r="C1513" i="1"/>
  <c r="H1513" i="1" s="1"/>
  <c r="C1512" i="1"/>
  <c r="G1511" i="1"/>
  <c r="C1511" i="1"/>
  <c r="H1511" i="1" s="1"/>
  <c r="C1510" i="1"/>
  <c r="C1509" i="1"/>
  <c r="H1509" i="1" s="1"/>
  <c r="C1508" i="1"/>
  <c r="G1507" i="1"/>
  <c r="C1507" i="1"/>
  <c r="H1507" i="1" s="1"/>
  <c r="G1506" i="1"/>
  <c r="C1506" i="1"/>
  <c r="H1506" i="1" s="1"/>
  <c r="C1505" i="1"/>
  <c r="H1505" i="1" s="1"/>
  <c r="G1504" i="1"/>
  <c r="C1504" i="1"/>
  <c r="H1504" i="1" s="1"/>
  <c r="C1503" i="1"/>
  <c r="G1502" i="1"/>
  <c r="C1502" i="1"/>
  <c r="H1502" i="1" s="1"/>
  <c r="C1501" i="1"/>
  <c r="H1501" i="1" s="1"/>
  <c r="C1500" i="1"/>
  <c r="H1500" i="1" s="1"/>
  <c r="C1499" i="1"/>
  <c r="H1499" i="1" s="1"/>
  <c r="G1498" i="1"/>
  <c r="C1498" i="1"/>
  <c r="H1498" i="1" s="1"/>
  <c r="C1497" i="1"/>
  <c r="H1497" i="1" s="1"/>
  <c r="C1496" i="1"/>
  <c r="G1495" i="1"/>
  <c r="C1495" i="1"/>
  <c r="H1495" i="1" s="1"/>
  <c r="C1494" i="1"/>
  <c r="C1493" i="1"/>
  <c r="H1493" i="1" s="1"/>
  <c r="G1492" i="1"/>
  <c r="C1492" i="1"/>
  <c r="H1492" i="1" s="1"/>
  <c r="G1491" i="1"/>
  <c r="C1491" i="1"/>
  <c r="H1491" i="1" s="1"/>
  <c r="G1490" i="1"/>
  <c r="C1490" i="1"/>
  <c r="H1490" i="1" s="1"/>
  <c r="C1489" i="1"/>
  <c r="H1489" i="1" s="1"/>
  <c r="G1488" i="1"/>
  <c r="C1488" i="1"/>
  <c r="H1488" i="1" s="1"/>
  <c r="C1487" i="1"/>
  <c r="C1486" i="1"/>
  <c r="H1486" i="1" s="1"/>
  <c r="C1485" i="1"/>
  <c r="H1485" i="1" s="1"/>
  <c r="G1484" i="1"/>
  <c r="C1484" i="1"/>
  <c r="H1484" i="1" s="1"/>
  <c r="G1483" i="1"/>
  <c r="C1483" i="1"/>
  <c r="H1483" i="1" s="1"/>
  <c r="G1482" i="1"/>
  <c r="C1482" i="1"/>
  <c r="H1482" i="1" s="1"/>
  <c r="C1481" i="1"/>
  <c r="H1481" i="1" s="1"/>
  <c r="C1480" i="1"/>
  <c r="G1480" i="1" s="1"/>
  <c r="D1479" i="1"/>
  <c r="C1479" i="1"/>
  <c r="D1478" i="1"/>
  <c r="C1478" i="1"/>
  <c r="H1477" i="1"/>
  <c r="D1477" i="1"/>
  <c r="C1477" i="1"/>
  <c r="D1476" i="1"/>
  <c r="C1476" i="1"/>
  <c r="D1475" i="1"/>
  <c r="H1475" i="1" s="1"/>
  <c r="C1475" i="1"/>
  <c r="J1474" i="1"/>
  <c r="D1474" i="1"/>
  <c r="C1474" i="1"/>
  <c r="H1474" i="1" s="1"/>
  <c r="J1473" i="1"/>
  <c r="D1473" i="1"/>
  <c r="C1473" i="1"/>
  <c r="J1472" i="1"/>
  <c r="D1472" i="1"/>
  <c r="C1472" i="1"/>
  <c r="H1472" i="1" s="1"/>
  <c r="D1471" i="1"/>
  <c r="C1471" i="1"/>
  <c r="H1470" i="1"/>
  <c r="G1470" i="1"/>
  <c r="D1470" i="1"/>
  <c r="C1470" i="1"/>
  <c r="D1469" i="1"/>
  <c r="H1468" i="1"/>
  <c r="D1468" i="1"/>
  <c r="C1468" i="1"/>
  <c r="D1467" i="1"/>
  <c r="C1467" i="1"/>
  <c r="D1466" i="1"/>
  <c r="H1466" i="1" s="1"/>
  <c r="C1466" i="1"/>
  <c r="D1465" i="1"/>
  <c r="C1465" i="1"/>
  <c r="H1464" i="1"/>
  <c r="D1464" i="1"/>
  <c r="C1464" i="1"/>
  <c r="D1463" i="1"/>
  <c r="C1463" i="1"/>
  <c r="H1462" i="1"/>
  <c r="D1462" i="1"/>
  <c r="C1462" i="1"/>
  <c r="D1461" i="1"/>
  <c r="C1461" i="1"/>
  <c r="H1461" i="1" s="1"/>
  <c r="J1460" i="1"/>
  <c r="I1460" i="1"/>
  <c r="G1460" i="1"/>
  <c r="D1460" i="1"/>
  <c r="H1460" i="1" s="1"/>
  <c r="C1460" i="1"/>
  <c r="J1459" i="1"/>
  <c r="D1459" i="1"/>
  <c r="C1459" i="1"/>
  <c r="H1459" i="1" s="1"/>
  <c r="D1458" i="1"/>
  <c r="C1458" i="1"/>
  <c r="J1457" i="1"/>
  <c r="D1457" i="1"/>
  <c r="C1457" i="1"/>
  <c r="H1457" i="1" s="1"/>
  <c r="J1456" i="1"/>
  <c r="G1456" i="1"/>
  <c r="I1456" i="1" s="1"/>
  <c r="D1456" i="1"/>
  <c r="H1456" i="1" s="1"/>
  <c r="C1456" i="1"/>
  <c r="J1455" i="1"/>
  <c r="D1455" i="1"/>
  <c r="C1455" i="1"/>
  <c r="H1455" i="1" s="1"/>
  <c r="G1454" i="1"/>
  <c r="D1454" i="1"/>
  <c r="C1454" i="1"/>
  <c r="H1454" i="1" s="1"/>
  <c r="H1453" i="1"/>
  <c r="D1453" i="1"/>
  <c r="C1453" i="1"/>
  <c r="D1452" i="1"/>
  <c r="C1452" i="1"/>
  <c r="D1451" i="1"/>
  <c r="H1451" i="1" s="1"/>
  <c r="C1451" i="1"/>
  <c r="D1450" i="1"/>
  <c r="C1450" i="1"/>
  <c r="H1449" i="1"/>
  <c r="D1449" i="1"/>
  <c r="C1449" i="1"/>
  <c r="D1448" i="1"/>
  <c r="C1448" i="1"/>
  <c r="H1447" i="1"/>
  <c r="D1447" i="1"/>
  <c r="C1447" i="1"/>
  <c r="D1446" i="1"/>
  <c r="C1446" i="1"/>
  <c r="H1445" i="1"/>
  <c r="G1445" i="1"/>
  <c r="D1445" i="1"/>
  <c r="C1445" i="1"/>
  <c r="J1445" i="1" s="1"/>
  <c r="D1444" i="1"/>
  <c r="C1444" i="1"/>
  <c r="D1443" i="1"/>
  <c r="J1443" i="1" s="1"/>
  <c r="C1443" i="1"/>
  <c r="H1443" i="1" s="1"/>
  <c r="D1442" i="1"/>
  <c r="C1442" i="1"/>
  <c r="G1441" i="1"/>
  <c r="D1441" i="1"/>
  <c r="C1441" i="1"/>
  <c r="J1441" i="1" s="1"/>
  <c r="D1440" i="1"/>
  <c r="C1440" i="1"/>
  <c r="J1439" i="1"/>
  <c r="H1439" i="1"/>
  <c r="D1439" i="1"/>
  <c r="C1439" i="1"/>
  <c r="G1439" i="1" s="1"/>
  <c r="I1439" i="1" s="1"/>
  <c r="H1438" i="1"/>
  <c r="D1438" i="1"/>
  <c r="C1438" i="1"/>
  <c r="G1438" i="1" s="1"/>
  <c r="D1437" i="1"/>
  <c r="C1437" i="1"/>
  <c r="G1436" i="1"/>
  <c r="D1436" i="1"/>
  <c r="H1436" i="1" s="1"/>
  <c r="C1436" i="1"/>
  <c r="D1434" i="1"/>
  <c r="C1434" i="1"/>
  <c r="D1433" i="1"/>
  <c r="C1433" i="1"/>
  <c r="H1433" i="1" s="1"/>
  <c r="H1432" i="1"/>
  <c r="D1432" i="1"/>
  <c r="C1432" i="1"/>
  <c r="G1432" i="1" s="1"/>
  <c r="D1431" i="1"/>
  <c r="C1431" i="1"/>
  <c r="H1430" i="1"/>
  <c r="G1430" i="1"/>
  <c r="D1430" i="1"/>
  <c r="C1430" i="1"/>
  <c r="H1429" i="1"/>
  <c r="D1429" i="1"/>
  <c r="C1429" i="1"/>
  <c r="G1429" i="1" s="1"/>
  <c r="D1428" i="1"/>
  <c r="G1428" i="1" s="1"/>
  <c r="C1428" i="1"/>
  <c r="D1427" i="1"/>
  <c r="C1427" i="1"/>
  <c r="H1426" i="1"/>
  <c r="D1426" i="1"/>
  <c r="C1426" i="1"/>
  <c r="G1426" i="1" s="1"/>
  <c r="D1425" i="1"/>
  <c r="C1425" i="1"/>
  <c r="H1424" i="1"/>
  <c r="D1424" i="1"/>
  <c r="C1424" i="1"/>
  <c r="G1424" i="1" s="1"/>
  <c r="C1423" i="1"/>
  <c r="D1422" i="1"/>
  <c r="C1422" i="1"/>
  <c r="D1421" i="1"/>
  <c r="C1421" i="1"/>
  <c r="H1420" i="1"/>
  <c r="D1420" i="1"/>
  <c r="C1420" i="1"/>
  <c r="G1420" i="1" s="1"/>
  <c r="G1419" i="1"/>
  <c r="D1419" i="1"/>
  <c r="C1419" i="1"/>
  <c r="G1418" i="1"/>
  <c r="D1418" i="1"/>
  <c r="C1418" i="1"/>
  <c r="H1418" i="1" s="1"/>
  <c r="H1417" i="1"/>
  <c r="D1417" i="1"/>
  <c r="C1417" i="1"/>
  <c r="G1417" i="1" s="1"/>
  <c r="D1416" i="1"/>
  <c r="C1416" i="1"/>
  <c r="D1415" i="1"/>
  <c r="C1415" i="1"/>
  <c r="D1414" i="1"/>
  <c r="C1414" i="1"/>
  <c r="G1413" i="1"/>
  <c r="D1413" i="1"/>
  <c r="C1413" i="1"/>
  <c r="H1413" i="1" s="1"/>
  <c r="D1412" i="1"/>
  <c r="C1412" i="1"/>
  <c r="H1412" i="1" s="1"/>
  <c r="D1411" i="1"/>
  <c r="C1411" i="1"/>
  <c r="G1411" i="1" s="1"/>
  <c r="D1410" i="1"/>
  <c r="C1410" i="1"/>
  <c r="D1409" i="1"/>
  <c r="C1409" i="1"/>
  <c r="D1407" i="1"/>
  <c r="C1407" i="1"/>
  <c r="D1406" i="1"/>
  <c r="C1406" i="1"/>
  <c r="G1406" i="1" s="1"/>
  <c r="D1405" i="1"/>
  <c r="C1405" i="1"/>
  <c r="G1405" i="1" s="1"/>
  <c r="G1404" i="1"/>
  <c r="D1404" i="1"/>
  <c r="C1404" i="1"/>
  <c r="H1403" i="1"/>
  <c r="D1403" i="1"/>
  <c r="C1403" i="1"/>
  <c r="G1403" i="1" s="1"/>
  <c r="D1402" i="1"/>
  <c r="C1402" i="1"/>
  <c r="G1402" i="1" s="1"/>
  <c r="D1401" i="1"/>
  <c r="C1401" i="1"/>
  <c r="D1400" i="1"/>
  <c r="C1400" i="1"/>
  <c r="H1400" i="1" s="1"/>
  <c r="D1399" i="1"/>
  <c r="C1399" i="1"/>
  <c r="D1398" i="1"/>
  <c r="C1398" i="1"/>
  <c r="H1397" i="1"/>
  <c r="G1397" i="1"/>
  <c r="D1397" i="1"/>
  <c r="C1397" i="1"/>
  <c r="H1396" i="1"/>
  <c r="D1396" i="1"/>
  <c r="C1396" i="1"/>
  <c r="G1396" i="1" s="1"/>
  <c r="D1395" i="1"/>
  <c r="G1395" i="1" s="1"/>
  <c r="C1395" i="1"/>
  <c r="D1394" i="1"/>
  <c r="C1394" i="1"/>
  <c r="D1393" i="1"/>
  <c r="C1393" i="1"/>
  <c r="D1392" i="1"/>
  <c r="C1392" i="1"/>
  <c r="H1391" i="1"/>
  <c r="D1391" i="1"/>
  <c r="C1391" i="1"/>
  <c r="G1391" i="1" s="1"/>
  <c r="H1390" i="1"/>
  <c r="D1390" i="1"/>
  <c r="C1390" i="1"/>
  <c r="G1390" i="1" s="1"/>
  <c r="D1389" i="1"/>
  <c r="C1389" i="1"/>
  <c r="G1388" i="1"/>
  <c r="D1388" i="1"/>
  <c r="H1388" i="1" s="1"/>
  <c r="C1388" i="1"/>
  <c r="D1387" i="1"/>
  <c r="C1387" i="1"/>
  <c r="G1386" i="1"/>
  <c r="D1386" i="1"/>
  <c r="C1386" i="1"/>
  <c r="D1385" i="1"/>
  <c r="C1385" i="1"/>
  <c r="G1385" i="1" s="1"/>
  <c r="H1384" i="1"/>
  <c r="D1384" i="1"/>
  <c r="C1384" i="1"/>
  <c r="G1384" i="1" s="1"/>
  <c r="D1383" i="1"/>
  <c r="D1382" i="1"/>
  <c r="C1382" i="1"/>
  <c r="H1382" i="1" s="1"/>
  <c r="D1381" i="1"/>
  <c r="C1381" i="1"/>
  <c r="D1380" i="1"/>
  <c r="C1380" i="1"/>
  <c r="H1379" i="1"/>
  <c r="G1379" i="1"/>
  <c r="D1379" i="1"/>
  <c r="C1379" i="1"/>
  <c r="H1378" i="1"/>
  <c r="D1378" i="1"/>
  <c r="C1378" i="1"/>
  <c r="G1378" i="1" s="1"/>
  <c r="G1377" i="1"/>
  <c r="D1377" i="1"/>
  <c r="C1377" i="1"/>
  <c r="D1376" i="1"/>
  <c r="C1376" i="1"/>
  <c r="H1376" i="1" s="1"/>
  <c r="D1375" i="1"/>
  <c r="C1375" i="1"/>
  <c r="D1374" i="1"/>
  <c r="C1374" i="1"/>
  <c r="H1373" i="1"/>
  <c r="D1373" i="1"/>
  <c r="C1373" i="1"/>
  <c r="G1373" i="1" s="1"/>
  <c r="H1372" i="1"/>
  <c r="D1372" i="1"/>
  <c r="C1372" i="1"/>
  <c r="G1372" i="1" s="1"/>
  <c r="D1371" i="1"/>
  <c r="C1371" i="1"/>
  <c r="D1370" i="1"/>
  <c r="C1370" i="1"/>
  <c r="D1369" i="1"/>
  <c r="C1369" i="1"/>
  <c r="G1368" i="1"/>
  <c r="D1368" i="1"/>
  <c r="C1368" i="1"/>
  <c r="D1367" i="1"/>
  <c r="C1367" i="1"/>
  <c r="G1367" i="1" s="1"/>
  <c r="H1366" i="1"/>
  <c r="D1366" i="1"/>
  <c r="C1366" i="1"/>
  <c r="G1366" i="1" s="1"/>
  <c r="D1365" i="1"/>
  <c r="C1365" i="1"/>
  <c r="D1364" i="1"/>
  <c r="H1364" i="1" s="1"/>
  <c r="C1364" i="1"/>
  <c r="D1363" i="1"/>
  <c r="C1363" i="1"/>
  <c r="D1362" i="1"/>
  <c r="C1362" i="1"/>
  <c r="H1361" i="1"/>
  <c r="G1361" i="1"/>
  <c r="D1361" i="1"/>
  <c r="C1361" i="1"/>
  <c r="H1360" i="1"/>
  <c r="D1360" i="1"/>
  <c r="C1360" i="1"/>
  <c r="G1360" i="1" s="1"/>
  <c r="G1359" i="1"/>
  <c r="D1359" i="1"/>
  <c r="C1359" i="1"/>
  <c r="D1358" i="1"/>
  <c r="C1358" i="1"/>
  <c r="H1358" i="1" s="1"/>
  <c r="D1357" i="1"/>
  <c r="C1357" i="1"/>
  <c r="D1356" i="1"/>
  <c r="C1356" i="1"/>
  <c r="H1355" i="1"/>
  <c r="D1355" i="1"/>
  <c r="C1355" i="1"/>
  <c r="G1355" i="1" s="1"/>
  <c r="H1354" i="1"/>
  <c r="D1354" i="1"/>
  <c r="C1354" i="1"/>
  <c r="G1354" i="1" s="1"/>
  <c r="D1353" i="1"/>
  <c r="C1353" i="1"/>
  <c r="D1352" i="1"/>
  <c r="C1352" i="1"/>
  <c r="D1351" i="1"/>
  <c r="C1351" i="1"/>
  <c r="G1350" i="1"/>
  <c r="D1350" i="1"/>
  <c r="C1350" i="1"/>
  <c r="D1349" i="1"/>
  <c r="C1349" i="1"/>
  <c r="G1349" i="1" s="1"/>
  <c r="H1348" i="1"/>
  <c r="D1348" i="1"/>
  <c r="C1348" i="1"/>
  <c r="G1348" i="1" s="1"/>
  <c r="D1347" i="1"/>
  <c r="C1347" i="1"/>
  <c r="D1346" i="1"/>
  <c r="H1346" i="1" s="1"/>
  <c r="C1346" i="1"/>
  <c r="G1346" i="1" s="1"/>
  <c r="D1345" i="1"/>
  <c r="C1345" i="1"/>
  <c r="D1344" i="1"/>
  <c r="C1344" i="1"/>
  <c r="H1343" i="1"/>
  <c r="G1343" i="1"/>
  <c r="D1343" i="1"/>
  <c r="C1343" i="1"/>
  <c r="H1342" i="1"/>
  <c r="D1342" i="1"/>
  <c r="C1342" i="1"/>
  <c r="G1342" i="1" s="1"/>
  <c r="G1341" i="1"/>
  <c r="D1341" i="1"/>
  <c r="C1341" i="1"/>
  <c r="D1340" i="1"/>
  <c r="C1340" i="1"/>
  <c r="H1340" i="1" s="1"/>
  <c r="D1339" i="1"/>
  <c r="C1339" i="1"/>
  <c r="D1338" i="1"/>
  <c r="C1338" i="1"/>
  <c r="D1337" i="1"/>
  <c r="C1337" i="1"/>
  <c r="H1336" i="1"/>
  <c r="D1336" i="1"/>
  <c r="C1336" i="1"/>
  <c r="G1336" i="1" s="1"/>
  <c r="D1335" i="1"/>
  <c r="C1335" i="1"/>
  <c r="G1335" i="1" s="1"/>
  <c r="H1334" i="1"/>
  <c r="D1334" i="1"/>
  <c r="C1334" i="1"/>
  <c r="G1334" i="1" s="1"/>
  <c r="H1333" i="1"/>
  <c r="D1333" i="1"/>
  <c r="C1333" i="1"/>
  <c r="G1333" i="1" s="1"/>
  <c r="G1332" i="1"/>
  <c r="D1332" i="1"/>
  <c r="C1332" i="1"/>
  <c r="H1332" i="1" s="1"/>
  <c r="H1331" i="1"/>
  <c r="G1331" i="1"/>
  <c r="D1331" i="1"/>
  <c r="C1331" i="1"/>
  <c r="D1330" i="1"/>
  <c r="C1330" i="1"/>
  <c r="G1330" i="1" s="1"/>
  <c r="D1328" i="1"/>
  <c r="C1328" i="1"/>
  <c r="D1327" i="1"/>
  <c r="C1327" i="1"/>
  <c r="D1326" i="1"/>
  <c r="H1326" i="1" s="1"/>
  <c r="C1326" i="1"/>
  <c r="G1325" i="1"/>
  <c r="D1325" i="1"/>
  <c r="H1325" i="1" s="1"/>
  <c r="C1325" i="1"/>
  <c r="D1324" i="1"/>
  <c r="C1324" i="1"/>
  <c r="H1324" i="1" s="1"/>
  <c r="D1323" i="1"/>
  <c r="H1323" i="1" s="1"/>
  <c r="C1323" i="1"/>
  <c r="G1323" i="1" s="1"/>
  <c r="D1322" i="1"/>
  <c r="C1322" i="1"/>
  <c r="D1321" i="1"/>
  <c r="C1321" i="1"/>
  <c r="D1320" i="1"/>
  <c r="H1320" i="1" s="1"/>
  <c r="C1320" i="1"/>
  <c r="D1319" i="1"/>
  <c r="H1319" i="1" s="1"/>
  <c r="C1319" i="1"/>
  <c r="D1318" i="1"/>
  <c r="C1318" i="1"/>
  <c r="H1318" i="1" s="1"/>
  <c r="D1317" i="1"/>
  <c r="H1317" i="1" s="1"/>
  <c r="C1317" i="1"/>
  <c r="G1317" i="1" s="1"/>
  <c r="G1316" i="1"/>
  <c r="D1316" i="1"/>
  <c r="H1316" i="1" s="1"/>
  <c r="C1316" i="1"/>
  <c r="D1315" i="1"/>
  <c r="C1315" i="1"/>
  <c r="D1314" i="1"/>
  <c r="H1314" i="1" s="1"/>
  <c r="C1314" i="1"/>
  <c r="G1314" i="1" s="1"/>
  <c r="G1313" i="1"/>
  <c r="D1313" i="1"/>
  <c r="H1313" i="1" s="1"/>
  <c r="C1313" i="1"/>
  <c r="D1312" i="1"/>
  <c r="C1312" i="1"/>
  <c r="H1312" i="1" s="1"/>
  <c r="D1311" i="1"/>
  <c r="H1311" i="1" s="1"/>
  <c r="C1311" i="1"/>
  <c r="D1310" i="1"/>
  <c r="H1310" i="1" s="1"/>
  <c r="C1310" i="1"/>
  <c r="D1309" i="1"/>
  <c r="C1309" i="1"/>
  <c r="H1309" i="1" s="1"/>
  <c r="D1308" i="1"/>
  <c r="H1308" i="1" s="1"/>
  <c r="C1308" i="1"/>
  <c r="G1307" i="1"/>
  <c r="D1307" i="1"/>
  <c r="H1307" i="1" s="1"/>
  <c r="C1307" i="1"/>
  <c r="D1306" i="1"/>
  <c r="C1306" i="1"/>
  <c r="D1305" i="1"/>
  <c r="H1305" i="1" s="1"/>
  <c r="C1305" i="1"/>
  <c r="G1305" i="1" s="1"/>
  <c r="D1304" i="1"/>
  <c r="H1304" i="1" s="1"/>
  <c r="C1304" i="1"/>
  <c r="D1303" i="1"/>
  <c r="C1303" i="1"/>
  <c r="D1302" i="1"/>
  <c r="H1302" i="1" s="1"/>
  <c r="C1302" i="1"/>
  <c r="G1301" i="1"/>
  <c r="D1301" i="1"/>
  <c r="H1301" i="1" s="1"/>
  <c r="C1301" i="1"/>
  <c r="D1300" i="1"/>
  <c r="C1300" i="1"/>
  <c r="H1300" i="1" s="1"/>
  <c r="D1299" i="1"/>
  <c r="D1298" i="1"/>
  <c r="H1298" i="1" s="1"/>
  <c r="C1298" i="1"/>
  <c r="D1297" i="1"/>
  <c r="C1297" i="1"/>
  <c r="D1296" i="1"/>
  <c r="H1296" i="1" s="1"/>
  <c r="C1296" i="1"/>
  <c r="G1296" i="1" s="1"/>
  <c r="G1295" i="1"/>
  <c r="D1295" i="1"/>
  <c r="H1295" i="1" s="1"/>
  <c r="C1295" i="1"/>
  <c r="D1294" i="1"/>
  <c r="C1294" i="1"/>
  <c r="D1293" i="1"/>
  <c r="H1293" i="1" s="1"/>
  <c r="C1293" i="1"/>
  <c r="G1293" i="1" s="1"/>
  <c r="D1292" i="1"/>
  <c r="C1292" i="1"/>
  <c r="G1292" i="1" s="1"/>
  <c r="D1291" i="1"/>
  <c r="C1291" i="1"/>
  <c r="D1290" i="1"/>
  <c r="C1290" i="1"/>
  <c r="D1289" i="1"/>
  <c r="H1289" i="1" s="1"/>
  <c r="C1289" i="1"/>
  <c r="D1288" i="1"/>
  <c r="C1288" i="1"/>
  <c r="D1287" i="1"/>
  <c r="C1287" i="1"/>
  <c r="D1286" i="1"/>
  <c r="H1286" i="1" s="1"/>
  <c r="C1286" i="1"/>
  <c r="G1286" i="1" s="1"/>
  <c r="D1285" i="1"/>
  <c r="C1285" i="1"/>
  <c r="D1284" i="1"/>
  <c r="C1284" i="1"/>
  <c r="G1284" i="1" s="1"/>
  <c r="D1283" i="1"/>
  <c r="H1283" i="1" s="1"/>
  <c r="C1283" i="1"/>
  <c r="D1282" i="1"/>
  <c r="C1282" i="1"/>
  <c r="D1281" i="1"/>
  <c r="C1281" i="1"/>
  <c r="G1280" i="1"/>
  <c r="D1280" i="1"/>
  <c r="H1280" i="1" s="1"/>
  <c r="C1280" i="1"/>
  <c r="D1279" i="1"/>
  <c r="C1279" i="1"/>
  <c r="D1278" i="1"/>
  <c r="H1278" i="1" s="1"/>
  <c r="C1278" i="1"/>
  <c r="G1278" i="1" s="1"/>
  <c r="D1277" i="1"/>
  <c r="C1277" i="1"/>
  <c r="H1277" i="1" s="1"/>
  <c r="D1276" i="1"/>
  <c r="C1276" i="1"/>
  <c r="D1275" i="1"/>
  <c r="H1275" i="1" s="1"/>
  <c r="C1275" i="1"/>
  <c r="D1274" i="1"/>
  <c r="C1274" i="1"/>
  <c r="G1274" i="1" s="1"/>
  <c r="D1273" i="1"/>
  <c r="C1273" i="1"/>
  <c r="D1272" i="1"/>
  <c r="C1272" i="1"/>
  <c r="G1272" i="1" s="1"/>
  <c r="D1271" i="1"/>
  <c r="C1271" i="1"/>
  <c r="G1271" i="1" s="1"/>
  <c r="D1270" i="1"/>
  <c r="C1270" i="1"/>
  <c r="D1269" i="1"/>
  <c r="C1269" i="1"/>
  <c r="G1269" i="1" s="1"/>
  <c r="H1268" i="1"/>
  <c r="G1268" i="1"/>
  <c r="D1268" i="1"/>
  <c r="C1268" i="1"/>
  <c r="D1267" i="1"/>
  <c r="C1267" i="1"/>
  <c r="D1266" i="1"/>
  <c r="C1266" i="1"/>
  <c r="G1265" i="1"/>
  <c r="D1265" i="1"/>
  <c r="C1265" i="1"/>
  <c r="D1264" i="1"/>
  <c r="C1264" i="1"/>
  <c r="D1263" i="1"/>
  <c r="H1263" i="1" s="1"/>
  <c r="C1263" i="1"/>
  <c r="G1263" i="1" s="1"/>
  <c r="D1262" i="1"/>
  <c r="C1262" i="1"/>
  <c r="G1262" i="1" s="1"/>
  <c r="D1261" i="1"/>
  <c r="C1261" i="1"/>
  <c r="D1260" i="1"/>
  <c r="H1260" i="1" s="1"/>
  <c r="C1260" i="1"/>
  <c r="G1260" i="1" s="1"/>
  <c r="D1259" i="1"/>
  <c r="C1259" i="1"/>
  <c r="H1259" i="1" s="1"/>
  <c r="D1258" i="1"/>
  <c r="C1258" i="1"/>
  <c r="D1257" i="1"/>
  <c r="C1257" i="1"/>
  <c r="G1257" i="1" s="1"/>
  <c r="D1256" i="1"/>
  <c r="C1256" i="1"/>
  <c r="D1255" i="1"/>
  <c r="C1255" i="1"/>
  <c r="D1254" i="1"/>
  <c r="C1254" i="1"/>
  <c r="D1253" i="1"/>
  <c r="H1253" i="1" s="1"/>
  <c r="C1253" i="1"/>
  <c r="D1252" i="1"/>
  <c r="C1252" i="1"/>
  <c r="D1251" i="1"/>
  <c r="C1251" i="1"/>
  <c r="G1251" i="1" s="1"/>
  <c r="G1250" i="1"/>
  <c r="D1250" i="1"/>
  <c r="H1250" i="1" s="1"/>
  <c r="C1250" i="1"/>
  <c r="D1249" i="1"/>
  <c r="C1249" i="1"/>
  <c r="D1248" i="1"/>
  <c r="H1248" i="1" s="1"/>
  <c r="C1248" i="1"/>
  <c r="G1248" i="1" s="1"/>
  <c r="D1247" i="1"/>
  <c r="C1247" i="1"/>
  <c r="H1247" i="1" s="1"/>
  <c r="D1246" i="1"/>
  <c r="C1246" i="1"/>
  <c r="H1245" i="1"/>
  <c r="D1245" i="1"/>
  <c r="C1245" i="1"/>
  <c r="G1245" i="1" s="1"/>
  <c r="D1244" i="1"/>
  <c r="C1244" i="1"/>
  <c r="D1243" i="1"/>
  <c r="C1243" i="1"/>
  <c r="D1242" i="1"/>
  <c r="C1242" i="1"/>
  <c r="D1241" i="1"/>
  <c r="C1241" i="1"/>
  <c r="D1240" i="1"/>
  <c r="C1240" i="1"/>
  <c r="D1239" i="1"/>
  <c r="C1239" i="1"/>
  <c r="G1239" i="1" s="1"/>
  <c r="D1238" i="1"/>
  <c r="C1238" i="1"/>
  <c r="G1238" i="1" s="1"/>
  <c r="D1237" i="1"/>
  <c r="C1237" i="1"/>
  <c r="D1236" i="1"/>
  <c r="D1235" i="1"/>
  <c r="D1234" i="1"/>
  <c r="C1234" i="1"/>
  <c r="D1233" i="1"/>
  <c r="C1233" i="1"/>
  <c r="G1233" i="1" s="1"/>
  <c r="D1232" i="1"/>
  <c r="H1232" i="1" s="1"/>
  <c r="C1232" i="1"/>
  <c r="D1231" i="1"/>
  <c r="C1231" i="1"/>
  <c r="D1230" i="1"/>
  <c r="C1230" i="1"/>
  <c r="H1230" i="1" s="1"/>
  <c r="D1229" i="1"/>
  <c r="C1229" i="1"/>
  <c r="D1228" i="1"/>
  <c r="C1228" i="1"/>
  <c r="D1227" i="1"/>
  <c r="C1227" i="1"/>
  <c r="G1227" i="1" s="1"/>
  <c r="D1226" i="1"/>
  <c r="C1226" i="1"/>
  <c r="D1225" i="1"/>
  <c r="C1225" i="1"/>
  <c r="D1224" i="1"/>
  <c r="C1224" i="1"/>
  <c r="C1223" i="1"/>
  <c r="D1221" i="1"/>
  <c r="C1221" i="1"/>
  <c r="G1221" i="1" s="1"/>
  <c r="D1220" i="1"/>
  <c r="H1220" i="1" s="1"/>
  <c r="C1220" i="1"/>
  <c r="D1219" i="1"/>
  <c r="C1219" i="1"/>
  <c r="D1218" i="1"/>
  <c r="C1218" i="1"/>
  <c r="D1217" i="1"/>
  <c r="C1217" i="1"/>
  <c r="D1216" i="1"/>
  <c r="C1216" i="1"/>
  <c r="D1213" i="1"/>
  <c r="C1213" i="1"/>
  <c r="H1212" i="1"/>
  <c r="D1212" i="1"/>
  <c r="C1212" i="1"/>
  <c r="G1212" i="1" s="1"/>
  <c r="H1211" i="1"/>
  <c r="D1211" i="1"/>
  <c r="C1211" i="1"/>
  <c r="G1211" i="1" s="1"/>
  <c r="D1210" i="1"/>
  <c r="C1210" i="1"/>
  <c r="H1209" i="1"/>
  <c r="D1209" i="1"/>
  <c r="C1209" i="1"/>
  <c r="H1208" i="1"/>
  <c r="D1208" i="1"/>
  <c r="G1208" i="1" s="1"/>
  <c r="C1208" i="1"/>
  <c r="D1207" i="1"/>
  <c r="C1207" i="1"/>
  <c r="D1206" i="1"/>
  <c r="C1206" i="1"/>
  <c r="G1206" i="1" s="1"/>
  <c r="H1205" i="1"/>
  <c r="G1205" i="1"/>
  <c r="D1205" i="1"/>
  <c r="C1205" i="1"/>
  <c r="D1204" i="1"/>
  <c r="C1204" i="1"/>
  <c r="D1203" i="1"/>
  <c r="H1203" i="1" s="1"/>
  <c r="C1203" i="1"/>
  <c r="H1202" i="1"/>
  <c r="D1202" i="1"/>
  <c r="G1202" i="1" s="1"/>
  <c r="C1202" i="1"/>
  <c r="D1201" i="1"/>
  <c r="C1201" i="1"/>
  <c r="H1200" i="1"/>
  <c r="D1200" i="1"/>
  <c r="C1200" i="1"/>
  <c r="G1200" i="1" s="1"/>
  <c r="H1199" i="1"/>
  <c r="G1199" i="1"/>
  <c r="D1199" i="1"/>
  <c r="C1199" i="1"/>
  <c r="D1198" i="1"/>
  <c r="C1198" i="1"/>
  <c r="H1197" i="1"/>
  <c r="D1197" i="1"/>
  <c r="C1197" i="1"/>
  <c r="H1196" i="1"/>
  <c r="D1196" i="1"/>
  <c r="G1196" i="1" s="1"/>
  <c r="C1196" i="1"/>
  <c r="D1195" i="1"/>
  <c r="C1195" i="1"/>
  <c r="H1194" i="1"/>
  <c r="D1194" i="1"/>
  <c r="C1194" i="1"/>
  <c r="G1194" i="1" s="1"/>
  <c r="H1193" i="1"/>
  <c r="G1193" i="1"/>
  <c r="D1193" i="1"/>
  <c r="C1193" i="1"/>
  <c r="D1192" i="1"/>
  <c r="C1192" i="1"/>
  <c r="D1191" i="1"/>
  <c r="H1191" i="1" s="1"/>
  <c r="C1191" i="1"/>
  <c r="H1190" i="1"/>
  <c r="D1190" i="1"/>
  <c r="G1190" i="1" s="1"/>
  <c r="C1190" i="1"/>
  <c r="D1189" i="1"/>
  <c r="C1189" i="1"/>
  <c r="H1188" i="1"/>
  <c r="D1188" i="1"/>
  <c r="C1188" i="1"/>
  <c r="G1188" i="1" s="1"/>
  <c r="H1187" i="1"/>
  <c r="G1187" i="1"/>
  <c r="D1187" i="1"/>
  <c r="C1187" i="1"/>
  <c r="D1186" i="1"/>
  <c r="C1186" i="1"/>
  <c r="H1185" i="1"/>
  <c r="D1185" i="1"/>
  <c r="C1185" i="1"/>
  <c r="H1184" i="1"/>
  <c r="D1184" i="1"/>
  <c r="G1184" i="1" s="1"/>
  <c r="C1184" i="1"/>
  <c r="D1183" i="1"/>
  <c r="C1183" i="1"/>
  <c r="D1182" i="1"/>
  <c r="C1182" i="1"/>
  <c r="H1181" i="1"/>
  <c r="G1181" i="1"/>
  <c r="D1181" i="1"/>
  <c r="C1181" i="1"/>
  <c r="D1180" i="1"/>
  <c r="C1180" i="1"/>
  <c r="D1179" i="1"/>
  <c r="H1179" i="1" s="1"/>
  <c r="C1179" i="1"/>
  <c r="H1178" i="1"/>
  <c r="D1178" i="1"/>
  <c r="G1178" i="1" s="1"/>
  <c r="C1178" i="1"/>
  <c r="D1177" i="1"/>
  <c r="C1177" i="1"/>
  <c r="D1176" i="1"/>
  <c r="C1176" i="1"/>
  <c r="D1175" i="1"/>
  <c r="G1175" i="1" s="1"/>
  <c r="C1175" i="1"/>
  <c r="D1174" i="1"/>
  <c r="C1174" i="1"/>
  <c r="D1173" i="1"/>
  <c r="H1173" i="1" s="1"/>
  <c r="C1173" i="1"/>
  <c r="G1173" i="1" s="1"/>
  <c r="G1172" i="1"/>
  <c r="D1172" i="1"/>
  <c r="H1172" i="1" s="1"/>
  <c r="C1172" i="1"/>
  <c r="D1171" i="1"/>
  <c r="C1171" i="1"/>
  <c r="H1170" i="1"/>
  <c r="G1170" i="1"/>
  <c r="D1170" i="1"/>
  <c r="C1170" i="1"/>
  <c r="H1169" i="1"/>
  <c r="D1169" i="1"/>
  <c r="G1169" i="1" s="1"/>
  <c r="C1169" i="1"/>
  <c r="D1168" i="1"/>
  <c r="C1168" i="1"/>
  <c r="D1167" i="1"/>
  <c r="D1166" i="1"/>
  <c r="C1166" i="1"/>
  <c r="D1165" i="1"/>
  <c r="C1165" i="1"/>
  <c r="D1164" i="1"/>
  <c r="C1164" i="1"/>
  <c r="G1163" i="1"/>
  <c r="D1163" i="1"/>
  <c r="C1163" i="1"/>
  <c r="H1163" i="1" s="1"/>
  <c r="D1162" i="1"/>
  <c r="C1162" i="1"/>
  <c r="D1161" i="1"/>
  <c r="C1161" i="1"/>
  <c r="H1161" i="1" s="1"/>
  <c r="G1160" i="1"/>
  <c r="D1160" i="1"/>
  <c r="C1160" i="1"/>
  <c r="H1160" i="1" s="1"/>
  <c r="D1159" i="1"/>
  <c r="C1159" i="1"/>
  <c r="D1158" i="1"/>
  <c r="C1158" i="1"/>
  <c r="H1158" i="1" s="1"/>
  <c r="G1157" i="1"/>
  <c r="D1157" i="1"/>
  <c r="C1157" i="1"/>
  <c r="H1157" i="1" s="1"/>
  <c r="D1156" i="1"/>
  <c r="C1156" i="1"/>
  <c r="D1155" i="1"/>
  <c r="C1155" i="1"/>
  <c r="H1155" i="1" s="1"/>
  <c r="D1154" i="1"/>
  <c r="C1154" i="1"/>
  <c r="H1154" i="1" s="1"/>
  <c r="H1151" i="1"/>
  <c r="G1151" i="1"/>
  <c r="D1151" i="1"/>
  <c r="C1151" i="1"/>
  <c r="D1150" i="1"/>
  <c r="C1150" i="1"/>
  <c r="D1149" i="1"/>
  <c r="C1149" i="1"/>
  <c r="H1149" i="1" s="1"/>
  <c r="H1148" i="1"/>
  <c r="G1148" i="1"/>
  <c r="D1148" i="1"/>
  <c r="C1148" i="1"/>
  <c r="D1147" i="1"/>
  <c r="C1147" i="1"/>
  <c r="G1146" i="1"/>
  <c r="D1146" i="1"/>
  <c r="C1146" i="1"/>
  <c r="H1146" i="1" s="1"/>
  <c r="D1145" i="1"/>
  <c r="C1145" i="1"/>
  <c r="H1145" i="1" s="1"/>
  <c r="D1144" i="1"/>
  <c r="C1144" i="1"/>
  <c r="D1143" i="1"/>
  <c r="C1143" i="1"/>
  <c r="H1143" i="1" s="1"/>
  <c r="D1142" i="1"/>
  <c r="C1142" i="1"/>
  <c r="H1142" i="1" s="1"/>
  <c r="D1141" i="1"/>
  <c r="C1141" i="1"/>
  <c r="D1140" i="1"/>
  <c r="C1140" i="1"/>
  <c r="H1140" i="1" s="1"/>
  <c r="H1139" i="1"/>
  <c r="D1139" i="1"/>
  <c r="G1139" i="1" s="1"/>
  <c r="C1139" i="1"/>
  <c r="D1138" i="1"/>
  <c r="C1138" i="1"/>
  <c r="D1137" i="1"/>
  <c r="C1137" i="1"/>
  <c r="H1137" i="1" s="1"/>
  <c r="H1136" i="1"/>
  <c r="G1136" i="1"/>
  <c r="D1136" i="1"/>
  <c r="C1136" i="1"/>
  <c r="D1135" i="1"/>
  <c r="C1135" i="1"/>
  <c r="G1134" i="1"/>
  <c r="D1134" i="1"/>
  <c r="C1134" i="1"/>
  <c r="H1134" i="1" s="1"/>
  <c r="D1133" i="1"/>
  <c r="C1133" i="1"/>
  <c r="H1133" i="1" s="1"/>
  <c r="D1132" i="1"/>
  <c r="C1132" i="1"/>
  <c r="D1131" i="1"/>
  <c r="C1131" i="1"/>
  <c r="H1131" i="1" s="1"/>
  <c r="H1130" i="1"/>
  <c r="D1130" i="1"/>
  <c r="C1130" i="1"/>
  <c r="G1130" i="1" s="1"/>
  <c r="D1129" i="1"/>
  <c r="C1129" i="1"/>
  <c r="D1128" i="1"/>
  <c r="C1128" i="1"/>
  <c r="D1127" i="1"/>
  <c r="D1126" i="1"/>
  <c r="C1126" i="1"/>
  <c r="D1125" i="1"/>
  <c r="C1125" i="1"/>
  <c r="H1125" i="1" s="1"/>
  <c r="D1123" i="1"/>
  <c r="C1123" i="1"/>
  <c r="H1122" i="1"/>
  <c r="D1122" i="1"/>
  <c r="C1122" i="1"/>
  <c r="G1122" i="1" s="1"/>
  <c r="H1121" i="1"/>
  <c r="G1121" i="1"/>
  <c r="D1121" i="1"/>
  <c r="C1121" i="1"/>
  <c r="D1120" i="1"/>
  <c r="C1120" i="1"/>
  <c r="D1119" i="1"/>
  <c r="H1119" i="1" s="1"/>
  <c r="C1119" i="1"/>
  <c r="H1118" i="1"/>
  <c r="G1118" i="1"/>
  <c r="D1118" i="1"/>
  <c r="C1118" i="1"/>
  <c r="D1117" i="1"/>
  <c r="C1117" i="1"/>
  <c r="H1116" i="1"/>
  <c r="D1116" i="1"/>
  <c r="C1116" i="1"/>
  <c r="G1116" i="1" s="1"/>
  <c r="H1115" i="1"/>
  <c r="G1115" i="1"/>
  <c r="D1115" i="1"/>
  <c r="C1115" i="1"/>
  <c r="D1114" i="1"/>
  <c r="C1114" i="1"/>
  <c r="D1113" i="1"/>
  <c r="H1113" i="1" s="1"/>
  <c r="C1113" i="1"/>
  <c r="D1112" i="1"/>
  <c r="G1111" i="1"/>
  <c r="D1111" i="1"/>
  <c r="C1111" i="1"/>
  <c r="H1111" i="1" s="1"/>
  <c r="H1110" i="1"/>
  <c r="G1110" i="1"/>
  <c r="D1110" i="1"/>
  <c r="C1110" i="1"/>
  <c r="G1109" i="1"/>
  <c r="D1109" i="1"/>
  <c r="H1109" i="1" s="1"/>
  <c r="C1109" i="1"/>
  <c r="G1108" i="1"/>
  <c r="D1108" i="1"/>
  <c r="C1108" i="1"/>
  <c r="H1108" i="1" s="1"/>
  <c r="H1107" i="1"/>
  <c r="G1107" i="1"/>
  <c r="D1107" i="1"/>
  <c r="C1107" i="1"/>
  <c r="G1106" i="1"/>
  <c r="D1106" i="1"/>
  <c r="H1106" i="1" s="1"/>
  <c r="C1106" i="1"/>
  <c r="G1105" i="1"/>
  <c r="D1105" i="1"/>
  <c r="C1105" i="1"/>
  <c r="H1105" i="1" s="1"/>
  <c r="D1104" i="1"/>
  <c r="C1104" i="1"/>
  <c r="H1104" i="1" s="1"/>
  <c r="G1103" i="1"/>
  <c r="D1103" i="1"/>
  <c r="H1103" i="1" s="1"/>
  <c r="C1103" i="1"/>
  <c r="G1102" i="1"/>
  <c r="D1102" i="1"/>
  <c r="C1102" i="1"/>
  <c r="H1102" i="1" s="1"/>
  <c r="H1101" i="1"/>
  <c r="D1101" i="1"/>
  <c r="C1101" i="1"/>
  <c r="G1101" i="1" s="1"/>
  <c r="G1100" i="1"/>
  <c r="D1100" i="1"/>
  <c r="H1100" i="1" s="1"/>
  <c r="C1100" i="1"/>
  <c r="G1099" i="1"/>
  <c r="D1099" i="1"/>
  <c r="C1099" i="1"/>
  <c r="H1099" i="1" s="1"/>
  <c r="H1098" i="1"/>
  <c r="D1098" i="1"/>
  <c r="C1098" i="1"/>
  <c r="G1098" i="1" s="1"/>
  <c r="G1097" i="1"/>
  <c r="D1097" i="1"/>
  <c r="H1097" i="1" s="1"/>
  <c r="C1097" i="1"/>
  <c r="G1096" i="1"/>
  <c r="D1096" i="1"/>
  <c r="C1096" i="1"/>
  <c r="H1096" i="1" s="1"/>
  <c r="H1095" i="1"/>
  <c r="G1095" i="1"/>
  <c r="D1095" i="1"/>
  <c r="C1095" i="1"/>
  <c r="G1094" i="1"/>
  <c r="D1094" i="1"/>
  <c r="H1094" i="1" s="1"/>
  <c r="C1094" i="1"/>
  <c r="G1093" i="1"/>
  <c r="D1093" i="1"/>
  <c r="C1093" i="1"/>
  <c r="H1093" i="1" s="1"/>
  <c r="H1092" i="1"/>
  <c r="G1092" i="1"/>
  <c r="D1092" i="1"/>
  <c r="C1092" i="1"/>
  <c r="G1091" i="1"/>
  <c r="D1091" i="1"/>
  <c r="H1091" i="1" s="1"/>
  <c r="C1091" i="1"/>
  <c r="G1090" i="1"/>
  <c r="D1090" i="1"/>
  <c r="C1090" i="1"/>
  <c r="H1090" i="1" s="1"/>
  <c r="H1089" i="1"/>
  <c r="G1089" i="1"/>
  <c r="D1089" i="1"/>
  <c r="C1089" i="1"/>
  <c r="G1088" i="1"/>
  <c r="D1088" i="1"/>
  <c r="H1088" i="1" s="1"/>
  <c r="C1088" i="1"/>
  <c r="G1087" i="1"/>
  <c r="D1087" i="1"/>
  <c r="C1087" i="1"/>
  <c r="H1087" i="1" s="1"/>
  <c r="D1086" i="1"/>
  <c r="C1086" i="1"/>
  <c r="H1086" i="1" s="1"/>
  <c r="G1085" i="1"/>
  <c r="D1085" i="1"/>
  <c r="H1085" i="1" s="1"/>
  <c r="C1085" i="1"/>
  <c r="G1084" i="1"/>
  <c r="D1084" i="1"/>
  <c r="C1084" i="1"/>
  <c r="H1084" i="1" s="1"/>
  <c r="H1083" i="1"/>
  <c r="D1083" i="1"/>
  <c r="C1083" i="1"/>
  <c r="G1083" i="1" s="1"/>
  <c r="G1082" i="1"/>
  <c r="D1082" i="1"/>
  <c r="H1082" i="1" s="1"/>
  <c r="C1082" i="1"/>
  <c r="G1081" i="1"/>
  <c r="D1081" i="1"/>
  <c r="C1081" i="1"/>
  <c r="H1081" i="1" s="1"/>
  <c r="D1080" i="1"/>
  <c r="C1080" i="1"/>
  <c r="H1080" i="1" s="1"/>
  <c r="G1079" i="1"/>
  <c r="D1079" i="1"/>
  <c r="H1079" i="1" s="1"/>
  <c r="C1079" i="1"/>
  <c r="G1078" i="1"/>
  <c r="D1078" i="1"/>
  <c r="C1078" i="1"/>
  <c r="H1078" i="1" s="1"/>
  <c r="H1077" i="1"/>
  <c r="G1077" i="1"/>
  <c r="D1077" i="1"/>
  <c r="C1077" i="1"/>
  <c r="G1076" i="1"/>
  <c r="D1076" i="1"/>
  <c r="H1076" i="1" s="1"/>
  <c r="C1076" i="1"/>
  <c r="G1075" i="1"/>
  <c r="D1075" i="1"/>
  <c r="C1075" i="1"/>
  <c r="H1075" i="1" s="1"/>
  <c r="H1074" i="1"/>
  <c r="G1074" i="1"/>
  <c r="D1074" i="1"/>
  <c r="C1074" i="1"/>
  <c r="G1073" i="1"/>
  <c r="D1073" i="1"/>
  <c r="H1073" i="1" s="1"/>
  <c r="C1073" i="1"/>
  <c r="G1072" i="1"/>
  <c r="D1072" i="1"/>
  <c r="C1072" i="1"/>
  <c r="H1072" i="1" s="1"/>
  <c r="H1071" i="1"/>
  <c r="G1071" i="1"/>
  <c r="D1071" i="1"/>
  <c r="C1071" i="1"/>
  <c r="G1070" i="1"/>
  <c r="D1070" i="1"/>
  <c r="H1070" i="1" s="1"/>
  <c r="C1070" i="1"/>
  <c r="G1069" i="1"/>
  <c r="D1069" i="1"/>
  <c r="C1069" i="1"/>
  <c r="H1069" i="1" s="1"/>
  <c r="D1068" i="1"/>
  <c r="C1068" i="1"/>
  <c r="H1068" i="1" s="1"/>
  <c r="G1067" i="1"/>
  <c r="D1067" i="1"/>
  <c r="H1067" i="1" s="1"/>
  <c r="C1067" i="1"/>
  <c r="G1066" i="1"/>
  <c r="D1066" i="1"/>
  <c r="C1066" i="1"/>
  <c r="H1066" i="1" s="1"/>
  <c r="D1065" i="1"/>
  <c r="C1065" i="1"/>
  <c r="H1065" i="1" s="1"/>
  <c r="D1064" i="1"/>
  <c r="C1064" i="1"/>
  <c r="D1063" i="1"/>
  <c r="C1063" i="1"/>
  <c r="H1063" i="1" s="1"/>
  <c r="D1062" i="1"/>
  <c r="C1062" i="1"/>
  <c r="H1062" i="1" s="1"/>
  <c r="D1061" i="1"/>
  <c r="H1061" i="1" s="1"/>
  <c r="C1061" i="1"/>
  <c r="D1060" i="1"/>
  <c r="C1060" i="1"/>
  <c r="H1060" i="1" s="1"/>
  <c r="G1059" i="1"/>
  <c r="D1059" i="1"/>
  <c r="C1059" i="1"/>
  <c r="H1059" i="1" s="1"/>
  <c r="G1058" i="1"/>
  <c r="D1058" i="1"/>
  <c r="C1058" i="1"/>
  <c r="G1057" i="1"/>
  <c r="D1057" i="1"/>
  <c r="C1057" i="1"/>
  <c r="H1057" i="1" s="1"/>
  <c r="D1056" i="1"/>
  <c r="C1056" i="1"/>
  <c r="G1056" i="1" s="1"/>
  <c r="D1055" i="1"/>
  <c r="C1055" i="1"/>
  <c r="D1054" i="1"/>
  <c r="C1054" i="1"/>
  <c r="H1054" i="1" s="1"/>
  <c r="D1053" i="1"/>
  <c r="C1053" i="1"/>
  <c r="H1053" i="1" s="1"/>
  <c r="D1052" i="1"/>
  <c r="C1052" i="1"/>
  <c r="G1052" i="1" s="1"/>
  <c r="G1051" i="1"/>
  <c r="D1051" i="1"/>
  <c r="C1051" i="1"/>
  <c r="H1051" i="1" s="1"/>
  <c r="D1050" i="1"/>
  <c r="C1050" i="1"/>
  <c r="H1050" i="1" s="1"/>
  <c r="G1049" i="1"/>
  <c r="D1049" i="1"/>
  <c r="H1049" i="1" s="1"/>
  <c r="C1049" i="1"/>
  <c r="D1048" i="1"/>
  <c r="C1048" i="1"/>
  <c r="H1048" i="1" s="1"/>
  <c r="D1047" i="1"/>
  <c r="D1045" i="1"/>
  <c r="C1045" i="1"/>
  <c r="H1045" i="1" s="1"/>
  <c r="D1044" i="1"/>
  <c r="C1044" i="1"/>
  <c r="H1044" i="1" s="1"/>
  <c r="D1043" i="1"/>
  <c r="C1043" i="1"/>
  <c r="D1042" i="1"/>
  <c r="C1042" i="1"/>
  <c r="H1042" i="1" s="1"/>
  <c r="D1041" i="1"/>
  <c r="D1040" i="1"/>
  <c r="C1040" i="1"/>
  <c r="D1039" i="1"/>
  <c r="C1039" i="1"/>
  <c r="H1039" i="1" s="1"/>
  <c r="D1038" i="1"/>
  <c r="C1038" i="1"/>
  <c r="H1038" i="1" s="1"/>
  <c r="G1037" i="1"/>
  <c r="D1037" i="1"/>
  <c r="C1037" i="1"/>
  <c r="G1036" i="1"/>
  <c r="D1036" i="1"/>
  <c r="C1036" i="1"/>
  <c r="H1036" i="1" s="1"/>
  <c r="D1035" i="1"/>
  <c r="C1035" i="1"/>
  <c r="D1034" i="1"/>
  <c r="C1034" i="1"/>
  <c r="D1033" i="1"/>
  <c r="C1033" i="1"/>
  <c r="H1033" i="1" s="1"/>
  <c r="D1032" i="1"/>
  <c r="C1032" i="1"/>
  <c r="H1032" i="1" s="1"/>
  <c r="H1031" i="1"/>
  <c r="D1031" i="1"/>
  <c r="C1031" i="1"/>
  <c r="G1031" i="1" s="1"/>
  <c r="D1030" i="1"/>
  <c r="D1029" i="1"/>
  <c r="C1029" i="1"/>
  <c r="H1029" i="1" s="1"/>
  <c r="D1028" i="1"/>
  <c r="C1028" i="1"/>
  <c r="G1027" i="1"/>
  <c r="D1027" i="1"/>
  <c r="C1027" i="1"/>
  <c r="H1027" i="1" s="1"/>
  <c r="D1026" i="1"/>
  <c r="C1026" i="1"/>
  <c r="H1026" i="1" s="1"/>
  <c r="D1025" i="1"/>
  <c r="C1025" i="1"/>
  <c r="D1024" i="1"/>
  <c r="C1024" i="1"/>
  <c r="H1024" i="1" s="1"/>
  <c r="D1023" i="1"/>
  <c r="C1023" i="1"/>
  <c r="H1023" i="1" s="1"/>
  <c r="D1022" i="1"/>
  <c r="H1022" i="1" s="1"/>
  <c r="C1022" i="1"/>
  <c r="G1021" i="1"/>
  <c r="D1021" i="1"/>
  <c r="C1021" i="1"/>
  <c r="H1021" i="1" s="1"/>
  <c r="D1020" i="1"/>
  <c r="C1020" i="1"/>
  <c r="H1020" i="1" s="1"/>
  <c r="D1019" i="1"/>
  <c r="H1019" i="1" s="1"/>
  <c r="C1019" i="1"/>
  <c r="G1018" i="1"/>
  <c r="D1018" i="1"/>
  <c r="C1018" i="1"/>
  <c r="H1018" i="1" s="1"/>
  <c r="H1017" i="1"/>
  <c r="G1017" i="1"/>
  <c r="D1017" i="1"/>
  <c r="C1017" i="1"/>
  <c r="D1016" i="1"/>
  <c r="C1016" i="1"/>
  <c r="D1015" i="1"/>
  <c r="C1015" i="1"/>
  <c r="H1015" i="1" s="1"/>
  <c r="D1014" i="1"/>
  <c r="C1014" i="1"/>
  <c r="H1014" i="1" s="1"/>
  <c r="H1013" i="1"/>
  <c r="D1013" i="1"/>
  <c r="C1013" i="1"/>
  <c r="G1013" i="1" s="1"/>
  <c r="D1012" i="1"/>
  <c r="C1012" i="1"/>
  <c r="H1012" i="1" s="1"/>
  <c r="G1011" i="1"/>
  <c r="D1011" i="1"/>
  <c r="C1011" i="1"/>
  <c r="H1011" i="1" s="1"/>
  <c r="D1010" i="1"/>
  <c r="H1010" i="1" s="1"/>
  <c r="C1010" i="1"/>
  <c r="D1009" i="1"/>
  <c r="C1009" i="1"/>
  <c r="H1009" i="1" s="1"/>
  <c r="D1008" i="1"/>
  <c r="C1008" i="1"/>
  <c r="H1008" i="1" s="1"/>
  <c r="D1007" i="1"/>
  <c r="C1007" i="1"/>
  <c r="H1007" i="1" s="1"/>
  <c r="G1006" i="1"/>
  <c r="D1006" i="1"/>
  <c r="C1006" i="1"/>
  <c r="H1006" i="1" s="1"/>
  <c r="D1005" i="1"/>
  <c r="C1005" i="1"/>
  <c r="H1005" i="1" s="1"/>
  <c r="D1004" i="1"/>
  <c r="C1004" i="1"/>
  <c r="H1004" i="1" s="1"/>
  <c r="D1003" i="1"/>
  <c r="C1003" i="1"/>
  <c r="H1003" i="1" s="1"/>
  <c r="D1002" i="1"/>
  <c r="C1002" i="1"/>
  <c r="D1001" i="1"/>
  <c r="C1001" i="1"/>
  <c r="H1001" i="1" s="1"/>
  <c r="G1000" i="1"/>
  <c r="D1000" i="1"/>
  <c r="C1000" i="1"/>
  <c r="H1000" i="1" s="1"/>
  <c r="D999" i="1"/>
  <c r="C999" i="1"/>
  <c r="H999" i="1" s="1"/>
  <c r="H998" i="1"/>
  <c r="D998" i="1"/>
  <c r="G998" i="1" s="1"/>
  <c r="C998" i="1"/>
  <c r="G997" i="1"/>
  <c r="D997" i="1"/>
  <c r="C997" i="1"/>
  <c r="H997" i="1" s="1"/>
  <c r="D996" i="1"/>
  <c r="C996" i="1"/>
  <c r="H996" i="1" s="1"/>
  <c r="D995" i="1"/>
  <c r="C995" i="1"/>
  <c r="H995" i="1" s="1"/>
  <c r="D994" i="1"/>
  <c r="C994" i="1"/>
  <c r="H994" i="1" s="1"/>
  <c r="D993" i="1"/>
  <c r="C993" i="1"/>
  <c r="H993" i="1" s="1"/>
  <c r="D992" i="1"/>
  <c r="C992" i="1"/>
  <c r="G991" i="1"/>
  <c r="D991" i="1"/>
  <c r="C991" i="1"/>
  <c r="H991" i="1" s="1"/>
  <c r="D990" i="1"/>
  <c r="D989" i="1"/>
  <c r="C989" i="1"/>
  <c r="G988" i="1"/>
  <c r="D988" i="1"/>
  <c r="C988" i="1"/>
  <c r="H988" i="1" s="1"/>
  <c r="D987" i="1"/>
  <c r="C987" i="1"/>
  <c r="H987" i="1" s="1"/>
  <c r="D986" i="1"/>
  <c r="C986" i="1"/>
  <c r="D985" i="1"/>
  <c r="H983" i="1"/>
  <c r="G983" i="1"/>
  <c r="D983" i="1"/>
  <c r="C983" i="1"/>
  <c r="G982" i="1"/>
  <c r="D982" i="1"/>
  <c r="C982" i="1"/>
  <c r="H982" i="1" s="1"/>
  <c r="H981" i="1"/>
  <c r="G981" i="1"/>
  <c r="D981" i="1"/>
  <c r="C981" i="1"/>
  <c r="D980" i="1"/>
  <c r="H980" i="1" s="1"/>
  <c r="C980" i="1"/>
  <c r="G979" i="1"/>
  <c r="D979" i="1"/>
  <c r="C979" i="1"/>
  <c r="H979" i="1" s="1"/>
  <c r="D978" i="1"/>
  <c r="C978" i="1"/>
  <c r="H978" i="1" s="1"/>
  <c r="D977" i="1"/>
  <c r="H977" i="1" s="1"/>
  <c r="C977" i="1"/>
  <c r="G976" i="1"/>
  <c r="D976" i="1"/>
  <c r="C976" i="1"/>
  <c r="H976" i="1" s="1"/>
  <c r="H975" i="1"/>
  <c r="G975" i="1"/>
  <c r="D975" i="1"/>
  <c r="C975" i="1"/>
  <c r="H974" i="1"/>
  <c r="G974" i="1"/>
  <c r="D974" i="1"/>
  <c r="C974" i="1"/>
  <c r="G973" i="1"/>
  <c r="D973" i="1"/>
  <c r="C973" i="1"/>
  <c r="H973" i="1" s="1"/>
  <c r="D972" i="1"/>
  <c r="C972" i="1"/>
  <c r="H971" i="1"/>
  <c r="G971" i="1"/>
  <c r="D971" i="1"/>
  <c r="C971" i="1"/>
  <c r="G970" i="1"/>
  <c r="D970" i="1"/>
  <c r="C970" i="1"/>
  <c r="H970" i="1" s="1"/>
  <c r="D969" i="1"/>
  <c r="C969" i="1"/>
  <c r="H969" i="1" s="1"/>
  <c r="H968" i="1"/>
  <c r="D968" i="1"/>
  <c r="G968" i="1" s="1"/>
  <c r="C968" i="1"/>
  <c r="G967" i="1"/>
  <c r="D967" i="1"/>
  <c r="C967" i="1"/>
  <c r="H967" i="1" s="1"/>
  <c r="D966" i="1"/>
  <c r="C966" i="1"/>
  <c r="H966" i="1" s="1"/>
  <c r="D965" i="1"/>
  <c r="C965" i="1"/>
  <c r="H965" i="1" s="1"/>
  <c r="G964" i="1"/>
  <c r="D964" i="1"/>
  <c r="C964" i="1"/>
  <c r="H964" i="1" s="1"/>
  <c r="D963" i="1"/>
  <c r="C963" i="1"/>
  <c r="H963" i="1" s="1"/>
  <c r="D962" i="1"/>
  <c r="C962" i="1"/>
  <c r="G961" i="1"/>
  <c r="D961" i="1"/>
  <c r="C961" i="1"/>
  <c r="H961" i="1" s="1"/>
  <c r="G960" i="1"/>
  <c r="D960" i="1"/>
  <c r="C960" i="1"/>
  <c r="H960" i="1" s="1"/>
  <c r="D959" i="1"/>
  <c r="C959" i="1"/>
  <c r="G958" i="1"/>
  <c r="D958" i="1"/>
  <c r="C958" i="1"/>
  <c r="H958" i="1" s="1"/>
  <c r="G957" i="1"/>
  <c r="D957" i="1"/>
  <c r="C957" i="1"/>
  <c r="H957" i="1" s="1"/>
  <c r="D956" i="1"/>
  <c r="C956" i="1"/>
  <c r="G955" i="1"/>
  <c r="D955" i="1"/>
  <c r="C955" i="1"/>
  <c r="H955" i="1" s="1"/>
  <c r="D954" i="1"/>
  <c r="C954" i="1"/>
  <c r="H954" i="1" s="1"/>
  <c r="D953" i="1"/>
  <c r="C953" i="1"/>
  <c r="H953" i="1" s="1"/>
  <c r="G952" i="1"/>
  <c r="D952" i="1"/>
  <c r="C952" i="1"/>
  <c r="H952" i="1" s="1"/>
  <c r="H951" i="1"/>
  <c r="G951" i="1"/>
  <c r="D951" i="1"/>
  <c r="C951" i="1"/>
  <c r="D950" i="1"/>
  <c r="C950" i="1"/>
  <c r="H950" i="1" s="1"/>
  <c r="G949" i="1"/>
  <c r="D949" i="1"/>
  <c r="C949" i="1"/>
  <c r="H949" i="1" s="1"/>
  <c r="D948" i="1"/>
  <c r="C948" i="1"/>
  <c r="H948" i="1" s="1"/>
  <c r="D947" i="1"/>
  <c r="C947" i="1"/>
  <c r="H947" i="1" s="1"/>
  <c r="G946" i="1"/>
  <c r="D946" i="1"/>
  <c r="C946" i="1"/>
  <c r="H946" i="1" s="1"/>
  <c r="D945" i="1"/>
  <c r="C945" i="1"/>
  <c r="H945" i="1" s="1"/>
  <c r="D944" i="1"/>
  <c r="C944" i="1"/>
  <c r="H944" i="1" s="1"/>
  <c r="D943" i="1"/>
  <c r="C943" i="1"/>
  <c r="H943" i="1" s="1"/>
  <c r="G942" i="1"/>
  <c r="D942" i="1"/>
  <c r="C942" i="1"/>
  <c r="H942" i="1" s="1"/>
  <c r="D941" i="1"/>
  <c r="C941" i="1"/>
  <c r="H941" i="1" s="1"/>
  <c r="D940" i="1"/>
  <c r="C940" i="1"/>
  <c r="H940" i="1" s="1"/>
  <c r="H939" i="1"/>
  <c r="D939" i="1"/>
  <c r="C939" i="1"/>
  <c r="G939" i="1" s="1"/>
  <c r="H938" i="1"/>
  <c r="G938" i="1"/>
  <c r="D938" i="1"/>
  <c r="C938" i="1"/>
  <c r="D937" i="1"/>
  <c r="C937" i="1"/>
  <c r="H937" i="1" s="1"/>
  <c r="D936" i="1"/>
  <c r="C936" i="1"/>
  <c r="H935" i="1"/>
  <c r="D935" i="1"/>
  <c r="C935" i="1"/>
  <c r="G935" i="1" s="1"/>
  <c r="D934" i="1"/>
  <c r="C934" i="1"/>
  <c r="H934" i="1" s="1"/>
  <c r="D933" i="1"/>
  <c r="C933" i="1"/>
  <c r="H933" i="1" s="1"/>
  <c r="H932" i="1"/>
  <c r="D932" i="1"/>
  <c r="C932" i="1"/>
  <c r="G932" i="1" s="1"/>
  <c r="D931" i="1"/>
  <c r="C931" i="1"/>
  <c r="H931" i="1" s="1"/>
  <c r="D930" i="1"/>
  <c r="C930" i="1"/>
  <c r="H929" i="1"/>
  <c r="D929" i="1"/>
  <c r="C929" i="1"/>
  <c r="G929" i="1" s="1"/>
  <c r="D928" i="1"/>
  <c r="C928" i="1"/>
  <c r="H928" i="1" s="1"/>
  <c r="D927" i="1"/>
  <c r="C927" i="1"/>
  <c r="D926" i="1"/>
  <c r="C926" i="1"/>
  <c r="G926" i="1" s="1"/>
  <c r="D925" i="1"/>
  <c r="C925" i="1"/>
  <c r="H925" i="1" s="1"/>
  <c r="D924" i="1"/>
  <c r="C924" i="1"/>
  <c r="G924" i="1" s="1"/>
  <c r="H923" i="1"/>
  <c r="G923" i="1"/>
  <c r="D923" i="1"/>
  <c r="C923" i="1"/>
  <c r="D922" i="1"/>
  <c r="C922" i="1"/>
  <c r="H922" i="1" s="1"/>
  <c r="D921" i="1"/>
  <c r="H921" i="1" s="1"/>
  <c r="C921" i="1"/>
  <c r="D920" i="1"/>
  <c r="C920" i="1"/>
  <c r="H920" i="1" s="1"/>
  <c r="D919" i="1"/>
  <c r="C919" i="1"/>
  <c r="H919" i="1" s="1"/>
  <c r="D918" i="1"/>
  <c r="H918" i="1" s="1"/>
  <c r="C918" i="1"/>
  <c r="H917" i="1"/>
  <c r="D917" i="1"/>
  <c r="C917" i="1"/>
  <c r="G917" i="1" s="1"/>
  <c r="D916" i="1"/>
  <c r="C916" i="1"/>
  <c r="H916" i="1" s="1"/>
  <c r="D915" i="1"/>
  <c r="G915" i="1" s="1"/>
  <c r="C915" i="1"/>
  <c r="H915" i="1" s="1"/>
  <c r="D914" i="1"/>
  <c r="C914" i="1"/>
  <c r="H914" i="1" s="1"/>
  <c r="D913" i="1"/>
  <c r="C913" i="1"/>
  <c r="H913" i="1" s="1"/>
  <c r="D912" i="1"/>
  <c r="G912" i="1" s="1"/>
  <c r="C912" i="1"/>
  <c r="D911" i="1"/>
  <c r="C911" i="1"/>
  <c r="H911" i="1" s="1"/>
  <c r="D910" i="1"/>
  <c r="C910" i="1"/>
  <c r="H910" i="1" s="1"/>
  <c r="D909" i="1"/>
  <c r="C909" i="1"/>
  <c r="G908" i="1"/>
  <c r="D908" i="1"/>
  <c r="C908" i="1"/>
  <c r="H908" i="1" s="1"/>
  <c r="D907" i="1"/>
  <c r="C907" i="1"/>
  <c r="H907" i="1" s="1"/>
  <c r="D906" i="1"/>
  <c r="C906" i="1"/>
  <c r="G906" i="1" s="1"/>
  <c r="H905" i="1"/>
  <c r="D905" i="1"/>
  <c r="C905" i="1"/>
  <c r="G905" i="1" s="1"/>
  <c r="D904" i="1"/>
  <c r="C904" i="1"/>
  <c r="H904" i="1" s="1"/>
  <c r="D903" i="1"/>
  <c r="C903" i="1"/>
  <c r="D902" i="1"/>
  <c r="C902" i="1"/>
  <c r="H902" i="1" s="1"/>
  <c r="D901" i="1"/>
  <c r="C901" i="1"/>
  <c r="H901" i="1" s="1"/>
  <c r="D900" i="1"/>
  <c r="H900" i="1" s="1"/>
  <c r="C900" i="1"/>
  <c r="H899" i="1"/>
  <c r="G899" i="1"/>
  <c r="D899" i="1"/>
  <c r="C899" i="1"/>
  <c r="D898" i="1"/>
  <c r="C898" i="1"/>
  <c r="H898" i="1" s="1"/>
  <c r="D897" i="1"/>
  <c r="G897" i="1" s="1"/>
  <c r="C897" i="1"/>
  <c r="H897" i="1" s="1"/>
  <c r="D896" i="1"/>
  <c r="C896" i="1"/>
  <c r="H896" i="1" s="1"/>
  <c r="D895" i="1"/>
  <c r="C895" i="1"/>
  <c r="H895" i="1" s="1"/>
  <c r="D894" i="1"/>
  <c r="C894" i="1"/>
  <c r="D893" i="1"/>
  <c r="C893" i="1"/>
  <c r="H893" i="1" s="1"/>
  <c r="D892" i="1"/>
  <c r="C892" i="1"/>
  <c r="H892" i="1" s="1"/>
  <c r="D891" i="1"/>
  <c r="C891" i="1"/>
  <c r="H890" i="1"/>
  <c r="G890" i="1"/>
  <c r="D890" i="1"/>
  <c r="C890" i="1"/>
  <c r="D889" i="1"/>
  <c r="C889" i="1"/>
  <c r="H889" i="1" s="1"/>
  <c r="G888" i="1"/>
  <c r="D888" i="1"/>
  <c r="H888" i="1" s="1"/>
  <c r="C888" i="1"/>
  <c r="H887" i="1"/>
  <c r="D887" i="1"/>
  <c r="C887" i="1"/>
  <c r="G887" i="1" s="1"/>
  <c r="D886" i="1"/>
  <c r="C886" i="1"/>
  <c r="H886" i="1" s="1"/>
  <c r="D885" i="1"/>
  <c r="C885" i="1"/>
  <c r="H884" i="1"/>
  <c r="G884" i="1"/>
  <c r="D884" i="1"/>
  <c r="C884" i="1"/>
  <c r="D883" i="1"/>
  <c r="C883" i="1"/>
  <c r="H883" i="1" s="1"/>
  <c r="D882" i="1"/>
  <c r="H882" i="1" s="1"/>
  <c r="C882" i="1"/>
  <c r="D881" i="1"/>
  <c r="C881" i="1"/>
  <c r="H881" i="1" s="1"/>
  <c r="D880" i="1"/>
  <c r="C880" i="1"/>
  <c r="H880" i="1" s="1"/>
  <c r="D879" i="1"/>
  <c r="C879" i="1"/>
  <c r="H879" i="1" s="1"/>
  <c r="G878" i="1"/>
  <c r="D878" i="1"/>
  <c r="C878" i="1"/>
  <c r="H878" i="1" s="1"/>
  <c r="D877" i="1"/>
  <c r="C877" i="1"/>
  <c r="H877" i="1" s="1"/>
  <c r="D876" i="1"/>
  <c r="C876" i="1"/>
  <c r="H876" i="1" s="1"/>
  <c r="H875" i="1"/>
  <c r="D875" i="1"/>
  <c r="C875" i="1"/>
  <c r="G875" i="1" s="1"/>
  <c r="D874" i="1"/>
  <c r="C874" i="1"/>
  <c r="H874" i="1" s="1"/>
  <c r="D873" i="1"/>
  <c r="C873" i="1"/>
  <c r="D872" i="1"/>
  <c r="C872" i="1"/>
  <c r="H872" i="1" s="1"/>
  <c r="D871" i="1"/>
  <c r="C871" i="1"/>
  <c r="H871" i="1" s="1"/>
  <c r="D870" i="1"/>
  <c r="C870" i="1"/>
  <c r="G870" i="1" s="1"/>
  <c r="H869" i="1"/>
  <c r="D869" i="1"/>
  <c r="C869" i="1"/>
  <c r="G869" i="1" s="1"/>
  <c r="D868" i="1"/>
  <c r="C868" i="1"/>
  <c r="H868" i="1" s="1"/>
  <c r="D867" i="1"/>
  <c r="H867" i="1" s="1"/>
  <c r="C867" i="1"/>
  <c r="D866" i="1"/>
  <c r="C866" i="1"/>
  <c r="G866" i="1" s="1"/>
  <c r="D865" i="1"/>
  <c r="C865" i="1"/>
  <c r="H865" i="1" s="1"/>
  <c r="D864" i="1"/>
  <c r="C864" i="1"/>
  <c r="G863" i="1"/>
  <c r="D863" i="1"/>
  <c r="C863" i="1"/>
  <c r="H863" i="1" s="1"/>
  <c r="D862" i="1"/>
  <c r="C862" i="1"/>
  <c r="H862" i="1" s="1"/>
  <c r="D861" i="1"/>
  <c r="C861" i="1"/>
  <c r="G861" i="1" s="1"/>
  <c r="D860" i="1"/>
  <c r="C860" i="1"/>
  <c r="H860" i="1" s="1"/>
  <c r="D859" i="1"/>
  <c r="C859" i="1"/>
  <c r="H859" i="1" s="1"/>
  <c r="D858" i="1"/>
  <c r="C858" i="1"/>
  <c r="H858" i="1" s="1"/>
  <c r="G857" i="1"/>
  <c r="D857" i="1"/>
  <c r="C857" i="1"/>
  <c r="H857" i="1" s="1"/>
  <c r="D856" i="1"/>
  <c r="C856" i="1"/>
  <c r="H856" i="1" s="1"/>
  <c r="D855" i="1"/>
  <c r="C855" i="1"/>
  <c r="D854" i="1"/>
  <c r="C854" i="1"/>
  <c r="H854" i="1" s="1"/>
  <c r="D853" i="1"/>
  <c r="C853" i="1"/>
  <c r="H853" i="1" s="1"/>
  <c r="G852" i="1"/>
  <c r="D852" i="1"/>
  <c r="H852" i="1" s="1"/>
  <c r="C852" i="1"/>
  <c r="D851" i="1"/>
  <c r="C851" i="1"/>
  <c r="H851" i="1" s="1"/>
  <c r="D850" i="1"/>
  <c r="C850" i="1"/>
  <c r="H850" i="1" s="1"/>
  <c r="D849" i="1"/>
  <c r="C849" i="1"/>
  <c r="H849" i="1" s="1"/>
  <c r="H848" i="1"/>
  <c r="G848" i="1"/>
  <c r="D848" i="1"/>
  <c r="C848" i="1"/>
  <c r="D847" i="1"/>
  <c r="C847" i="1"/>
  <c r="H847" i="1" s="1"/>
  <c r="D846" i="1"/>
  <c r="C846" i="1"/>
  <c r="H846" i="1" s="1"/>
  <c r="H845" i="1"/>
  <c r="G845" i="1"/>
  <c r="D845" i="1"/>
  <c r="C845" i="1"/>
  <c r="D844" i="1"/>
  <c r="C844" i="1"/>
  <c r="H843" i="1"/>
  <c r="D843" i="1"/>
  <c r="C843" i="1"/>
  <c r="G843" i="1" s="1"/>
  <c r="D842" i="1"/>
  <c r="C842" i="1"/>
  <c r="H842" i="1" s="1"/>
  <c r="D841" i="1"/>
  <c r="C841" i="1"/>
  <c r="D840" i="1"/>
  <c r="C840" i="1"/>
  <c r="H839" i="1"/>
  <c r="G839" i="1"/>
  <c r="D839" i="1"/>
  <c r="C839" i="1"/>
  <c r="D838" i="1"/>
  <c r="C838" i="1"/>
  <c r="D837" i="1"/>
  <c r="C837" i="1"/>
  <c r="D836" i="1"/>
  <c r="C836" i="1"/>
  <c r="H836" i="1" s="1"/>
  <c r="D835" i="1"/>
  <c r="C835" i="1"/>
  <c r="D834" i="1"/>
  <c r="C834" i="1"/>
  <c r="G834" i="1" s="1"/>
  <c r="H833" i="1"/>
  <c r="G833" i="1"/>
  <c r="D833" i="1"/>
  <c r="C833" i="1"/>
  <c r="D832" i="1"/>
  <c r="C832" i="1"/>
  <c r="D831" i="1"/>
  <c r="C831" i="1"/>
  <c r="H831" i="1" s="1"/>
  <c r="H830" i="1"/>
  <c r="D830" i="1"/>
  <c r="C830" i="1"/>
  <c r="G830" i="1" s="1"/>
  <c r="D829" i="1"/>
  <c r="C829" i="1"/>
  <c r="D828" i="1"/>
  <c r="C828" i="1"/>
  <c r="H828" i="1" s="1"/>
  <c r="H827" i="1"/>
  <c r="D827" i="1"/>
  <c r="C827" i="1"/>
  <c r="G827" i="1" s="1"/>
  <c r="D826" i="1"/>
  <c r="C826" i="1"/>
  <c r="D825" i="1"/>
  <c r="C825" i="1"/>
  <c r="G825" i="1" s="1"/>
  <c r="D824" i="1"/>
  <c r="C824" i="1"/>
  <c r="H824" i="1" s="1"/>
  <c r="D823" i="1"/>
  <c r="C823" i="1"/>
  <c r="D822" i="1"/>
  <c r="G822" i="1" s="1"/>
  <c r="C822" i="1"/>
  <c r="D821" i="1"/>
  <c r="C821" i="1"/>
  <c r="H821" i="1" s="1"/>
  <c r="D820" i="1"/>
  <c r="C820" i="1"/>
  <c r="D819" i="1"/>
  <c r="C819" i="1"/>
  <c r="H819" i="1" s="1"/>
  <c r="G818" i="1"/>
  <c r="D818" i="1"/>
  <c r="C818" i="1"/>
  <c r="H818" i="1" s="1"/>
  <c r="D817" i="1"/>
  <c r="C817" i="1"/>
  <c r="D816" i="1"/>
  <c r="C816" i="1"/>
  <c r="G816" i="1" s="1"/>
  <c r="H815" i="1"/>
  <c r="G815" i="1"/>
  <c r="D815" i="1"/>
  <c r="C815" i="1"/>
  <c r="D814" i="1"/>
  <c r="C814" i="1"/>
  <c r="D813" i="1"/>
  <c r="C813" i="1"/>
  <c r="H813" i="1" s="1"/>
  <c r="D812" i="1"/>
  <c r="C812" i="1"/>
  <c r="H812" i="1" s="1"/>
  <c r="D811" i="1"/>
  <c r="C811" i="1"/>
  <c r="D810" i="1"/>
  <c r="C810" i="1"/>
  <c r="H810" i="1" s="1"/>
  <c r="H809" i="1"/>
  <c r="G809" i="1"/>
  <c r="D809" i="1"/>
  <c r="C809" i="1"/>
  <c r="D808" i="1"/>
  <c r="C808" i="1"/>
  <c r="G808" i="1" s="1"/>
  <c r="D807" i="1"/>
  <c r="C807" i="1"/>
  <c r="H807" i="1" s="1"/>
  <c r="D806" i="1"/>
  <c r="C806" i="1"/>
  <c r="H806" i="1" s="1"/>
  <c r="D805" i="1"/>
  <c r="C805" i="1"/>
  <c r="G805" i="1" s="1"/>
  <c r="H804" i="1"/>
  <c r="D804" i="1"/>
  <c r="C804" i="1"/>
  <c r="G804" i="1" s="1"/>
  <c r="D803" i="1"/>
  <c r="C803" i="1"/>
  <c r="H803" i="1" s="1"/>
  <c r="D802" i="1"/>
  <c r="C802" i="1"/>
  <c r="G801" i="1"/>
  <c r="D801" i="1"/>
  <c r="C801" i="1"/>
  <c r="H801" i="1" s="1"/>
  <c r="D800" i="1"/>
  <c r="C800" i="1"/>
  <c r="H800" i="1" s="1"/>
  <c r="H799" i="1"/>
  <c r="D799" i="1"/>
  <c r="C799" i="1"/>
  <c r="G799" i="1" s="1"/>
  <c r="D798" i="1"/>
  <c r="C798" i="1"/>
  <c r="H798" i="1" s="1"/>
  <c r="H797" i="1"/>
  <c r="G797" i="1"/>
  <c r="D797" i="1"/>
  <c r="C797" i="1"/>
  <c r="D796" i="1"/>
  <c r="C796" i="1"/>
  <c r="G795" i="1"/>
  <c r="D795" i="1"/>
  <c r="C795" i="1"/>
  <c r="H795" i="1" s="1"/>
  <c r="H794" i="1"/>
  <c r="D794" i="1"/>
  <c r="C794" i="1"/>
  <c r="G794" i="1" s="1"/>
  <c r="D793" i="1"/>
  <c r="C793" i="1"/>
  <c r="G793" i="1" s="1"/>
  <c r="D792" i="1"/>
  <c r="C792" i="1"/>
  <c r="H792" i="1" s="1"/>
  <c r="G791" i="1"/>
  <c r="D791" i="1"/>
  <c r="C791" i="1"/>
  <c r="H791" i="1" s="1"/>
  <c r="D790" i="1"/>
  <c r="C790" i="1"/>
  <c r="G790" i="1" s="1"/>
  <c r="D789" i="1"/>
  <c r="C789" i="1"/>
  <c r="D788" i="1"/>
  <c r="C788" i="1"/>
  <c r="H788" i="1" s="1"/>
  <c r="D787" i="1"/>
  <c r="C787" i="1"/>
  <c r="D786" i="1"/>
  <c r="C786" i="1"/>
  <c r="G786" i="1" s="1"/>
  <c r="G785" i="1"/>
  <c r="D785" i="1"/>
  <c r="C785" i="1"/>
  <c r="H785" i="1" s="1"/>
  <c r="D784" i="1"/>
  <c r="C784" i="1"/>
  <c r="G784" i="1" s="1"/>
  <c r="D783" i="1"/>
  <c r="C783" i="1"/>
  <c r="H783" i="1" s="1"/>
  <c r="D782" i="1"/>
  <c r="C782" i="1"/>
  <c r="H782" i="1" s="1"/>
  <c r="D781" i="1"/>
  <c r="C781" i="1"/>
  <c r="D780" i="1"/>
  <c r="C780" i="1"/>
  <c r="H780" i="1" s="1"/>
  <c r="D779" i="1"/>
  <c r="C779" i="1"/>
  <c r="H779" i="1" s="1"/>
  <c r="H778" i="1"/>
  <c r="D778" i="1"/>
  <c r="C778" i="1"/>
  <c r="G778" i="1" s="1"/>
  <c r="D777" i="1"/>
  <c r="C777" i="1"/>
  <c r="H777" i="1" s="1"/>
  <c r="H776" i="1"/>
  <c r="G776" i="1"/>
  <c r="D776" i="1"/>
  <c r="C776" i="1"/>
  <c r="D775" i="1"/>
  <c r="C775" i="1"/>
  <c r="D774" i="1"/>
  <c r="C774" i="1"/>
  <c r="H774" i="1" s="1"/>
  <c r="D773" i="1"/>
  <c r="C773" i="1"/>
  <c r="H773" i="1" s="1"/>
  <c r="D772" i="1"/>
  <c r="C772" i="1"/>
  <c r="G772" i="1" s="1"/>
  <c r="D771" i="1"/>
  <c r="C771" i="1"/>
  <c r="H771" i="1" s="1"/>
  <c r="D770" i="1"/>
  <c r="C770" i="1"/>
  <c r="H770" i="1" s="1"/>
  <c r="D769" i="1"/>
  <c r="C769" i="1"/>
  <c r="D768" i="1"/>
  <c r="C768" i="1"/>
  <c r="G768" i="1" s="1"/>
  <c r="H767" i="1"/>
  <c r="G767" i="1"/>
  <c r="D767" i="1"/>
  <c r="C767" i="1"/>
  <c r="D766" i="1"/>
  <c r="C766" i="1"/>
  <c r="D765" i="1"/>
  <c r="C765" i="1"/>
  <c r="H765" i="1" s="1"/>
  <c r="G764" i="1"/>
  <c r="D764" i="1"/>
  <c r="C764" i="1"/>
  <c r="H764" i="1" s="1"/>
  <c r="H763" i="1"/>
  <c r="D763" i="1"/>
  <c r="C763" i="1"/>
  <c r="H762" i="1"/>
  <c r="D762" i="1"/>
  <c r="G762" i="1" s="1"/>
  <c r="C762" i="1"/>
  <c r="D761" i="1"/>
  <c r="C761" i="1"/>
  <c r="G761" i="1" s="1"/>
  <c r="D760" i="1"/>
  <c r="C760" i="1"/>
  <c r="D759" i="1"/>
  <c r="C759" i="1"/>
  <c r="H759" i="1" s="1"/>
  <c r="H758" i="1"/>
  <c r="G758" i="1"/>
  <c r="D758" i="1"/>
  <c r="C758" i="1"/>
  <c r="D757" i="1"/>
  <c r="C757" i="1"/>
  <c r="G757" i="1" s="1"/>
  <c r="D756" i="1"/>
  <c r="C756" i="1"/>
  <c r="H756" i="1" s="1"/>
  <c r="H755" i="1"/>
  <c r="G755" i="1"/>
  <c r="D755" i="1"/>
  <c r="C755" i="1"/>
  <c r="D754" i="1"/>
  <c r="C754" i="1"/>
  <c r="G754" i="1" s="1"/>
  <c r="D753" i="1"/>
  <c r="C753" i="1"/>
  <c r="D752" i="1"/>
  <c r="C752" i="1"/>
  <c r="G752" i="1" s="1"/>
  <c r="D751" i="1"/>
  <c r="C751" i="1"/>
  <c r="G750" i="1"/>
  <c r="D750" i="1"/>
  <c r="C750" i="1"/>
  <c r="G749" i="1"/>
  <c r="D749" i="1"/>
  <c r="C749" i="1"/>
  <c r="H749" i="1" s="1"/>
  <c r="D748" i="1"/>
  <c r="C748" i="1"/>
  <c r="G748" i="1" s="1"/>
  <c r="D747" i="1"/>
  <c r="C747" i="1"/>
  <c r="H747" i="1" s="1"/>
  <c r="H746" i="1"/>
  <c r="G746" i="1"/>
  <c r="D746" i="1"/>
  <c r="C746" i="1"/>
  <c r="D745" i="1"/>
  <c r="C745" i="1"/>
  <c r="H745" i="1" s="1"/>
  <c r="D744" i="1"/>
  <c r="C744" i="1"/>
  <c r="H744" i="1" s="1"/>
  <c r="H743" i="1"/>
  <c r="D743" i="1"/>
  <c r="C743" i="1"/>
  <c r="G743" i="1" s="1"/>
  <c r="D742" i="1"/>
  <c r="C742" i="1"/>
  <c r="H742" i="1" s="1"/>
  <c r="D741" i="1"/>
  <c r="C741" i="1"/>
  <c r="H741" i="1" s="1"/>
  <c r="G740" i="1"/>
  <c r="D740" i="1"/>
  <c r="C740" i="1"/>
  <c r="H740" i="1" s="1"/>
  <c r="D739" i="1"/>
  <c r="C739" i="1"/>
  <c r="H739" i="1" s="1"/>
  <c r="D738" i="1"/>
  <c r="C738" i="1"/>
  <c r="H738" i="1" s="1"/>
  <c r="G737" i="1"/>
  <c r="D737" i="1"/>
  <c r="C737" i="1"/>
  <c r="H737" i="1" s="1"/>
  <c r="D736" i="1"/>
  <c r="C736" i="1"/>
  <c r="H736" i="1" s="1"/>
  <c r="D735" i="1"/>
  <c r="C735" i="1"/>
  <c r="H735" i="1" s="1"/>
  <c r="H734" i="1"/>
  <c r="D734" i="1"/>
  <c r="C734" i="1"/>
  <c r="G734" i="1" s="1"/>
  <c r="D733" i="1"/>
  <c r="C733" i="1"/>
  <c r="H733" i="1" s="1"/>
  <c r="D732" i="1"/>
  <c r="C732" i="1"/>
  <c r="H732" i="1" s="1"/>
  <c r="G731" i="1"/>
  <c r="D731" i="1"/>
  <c r="C731" i="1"/>
  <c r="H731" i="1" s="1"/>
  <c r="D730" i="1"/>
  <c r="C730" i="1"/>
  <c r="H730" i="1" s="1"/>
  <c r="D729" i="1"/>
  <c r="C729" i="1"/>
  <c r="H729" i="1" s="1"/>
  <c r="G728" i="1"/>
  <c r="D728" i="1"/>
  <c r="C728" i="1"/>
  <c r="H728" i="1" s="1"/>
  <c r="D727" i="1"/>
  <c r="C727" i="1"/>
  <c r="H727" i="1" s="1"/>
  <c r="D726" i="1"/>
  <c r="C726" i="1"/>
  <c r="H726" i="1" s="1"/>
  <c r="H725" i="1"/>
  <c r="D725" i="1"/>
  <c r="C725" i="1"/>
  <c r="G725" i="1" s="1"/>
  <c r="D724" i="1"/>
  <c r="C724" i="1"/>
  <c r="H724" i="1" s="1"/>
  <c r="D723" i="1"/>
  <c r="C723" i="1"/>
  <c r="H723" i="1" s="1"/>
  <c r="G722" i="1"/>
  <c r="D722" i="1"/>
  <c r="C722" i="1"/>
  <c r="H722" i="1" s="1"/>
  <c r="D721" i="1"/>
  <c r="C721" i="1"/>
  <c r="H721" i="1" s="1"/>
  <c r="D720" i="1"/>
  <c r="C720" i="1"/>
  <c r="H720" i="1" s="1"/>
  <c r="G719" i="1"/>
  <c r="D719" i="1"/>
  <c r="C719" i="1"/>
  <c r="H719" i="1" s="1"/>
  <c r="D718" i="1"/>
  <c r="C718" i="1"/>
  <c r="H718" i="1" s="1"/>
  <c r="D717" i="1"/>
  <c r="C717" i="1"/>
  <c r="H717" i="1" s="1"/>
  <c r="D716" i="1"/>
  <c r="C716" i="1"/>
  <c r="H716" i="1" s="1"/>
  <c r="D715" i="1"/>
  <c r="C715" i="1"/>
  <c r="H715" i="1" s="1"/>
  <c r="D714" i="1"/>
  <c r="C714" i="1"/>
  <c r="H714" i="1" s="1"/>
  <c r="D713" i="1"/>
  <c r="C713" i="1"/>
  <c r="H713" i="1" s="1"/>
  <c r="D712" i="1"/>
  <c r="C712" i="1"/>
  <c r="H712" i="1" s="1"/>
  <c r="D711" i="1"/>
  <c r="C711" i="1"/>
  <c r="H711" i="1" s="1"/>
  <c r="D710" i="1"/>
  <c r="C710" i="1"/>
  <c r="H710" i="1" s="1"/>
  <c r="D709" i="1"/>
  <c r="C709" i="1"/>
  <c r="H709" i="1" s="1"/>
  <c r="D708" i="1"/>
  <c r="C708" i="1"/>
  <c r="H708" i="1" s="1"/>
  <c r="G707" i="1"/>
  <c r="D707" i="1"/>
  <c r="C707" i="1"/>
  <c r="H707" i="1" s="1"/>
  <c r="D706" i="1"/>
  <c r="C706" i="1"/>
  <c r="H706" i="1" s="1"/>
  <c r="D705" i="1"/>
  <c r="C705" i="1"/>
  <c r="H705" i="1" s="1"/>
  <c r="G704" i="1"/>
  <c r="D704" i="1"/>
  <c r="C704" i="1"/>
  <c r="H704" i="1" s="1"/>
  <c r="D703" i="1"/>
  <c r="C703" i="1"/>
  <c r="H703" i="1" s="1"/>
  <c r="D702" i="1"/>
  <c r="C702" i="1"/>
  <c r="H702" i="1" s="1"/>
  <c r="D701" i="1"/>
  <c r="C701" i="1"/>
  <c r="H701" i="1" s="1"/>
  <c r="D700" i="1"/>
  <c r="C700" i="1"/>
  <c r="H700" i="1" s="1"/>
  <c r="D699" i="1"/>
  <c r="C699" i="1"/>
  <c r="H699" i="1" s="1"/>
  <c r="G698" i="1"/>
  <c r="D698" i="1"/>
  <c r="C698" i="1"/>
  <c r="H698" i="1" s="1"/>
  <c r="D697" i="1"/>
  <c r="C697" i="1"/>
  <c r="H697" i="1" s="1"/>
  <c r="D696" i="1"/>
  <c r="C696" i="1"/>
  <c r="H696" i="1" s="1"/>
  <c r="D695" i="1"/>
  <c r="C695" i="1"/>
  <c r="H695" i="1" s="1"/>
  <c r="D694" i="1"/>
  <c r="C694" i="1"/>
  <c r="H694" i="1" s="1"/>
  <c r="D693" i="1"/>
  <c r="C693" i="1"/>
  <c r="H693" i="1" s="1"/>
  <c r="D692" i="1"/>
  <c r="C692" i="1"/>
  <c r="H692" i="1" s="1"/>
  <c r="D691" i="1"/>
  <c r="C691" i="1"/>
  <c r="H691" i="1" s="1"/>
  <c r="D690" i="1"/>
  <c r="C690" i="1"/>
  <c r="H690" i="1" s="1"/>
  <c r="D689" i="1"/>
  <c r="C689" i="1"/>
  <c r="H689" i="1" s="1"/>
  <c r="D688" i="1"/>
  <c r="C688" i="1"/>
  <c r="H688" i="1" s="1"/>
  <c r="D687" i="1"/>
  <c r="C687" i="1"/>
  <c r="H687" i="1" s="1"/>
  <c r="D686" i="1"/>
  <c r="C686" i="1"/>
  <c r="H686" i="1" s="1"/>
  <c r="D685" i="1"/>
  <c r="C685" i="1"/>
  <c r="H685" i="1" s="1"/>
  <c r="D684" i="1"/>
  <c r="C684" i="1"/>
  <c r="H684" i="1" s="1"/>
  <c r="D683" i="1"/>
  <c r="C683" i="1"/>
  <c r="H683" i="1" s="1"/>
  <c r="D682" i="1"/>
  <c r="C682" i="1"/>
  <c r="H682" i="1" s="1"/>
  <c r="D681" i="1"/>
  <c r="C681" i="1"/>
  <c r="H681" i="1" s="1"/>
  <c r="D680" i="1"/>
  <c r="C680" i="1"/>
  <c r="H680" i="1" s="1"/>
  <c r="D679" i="1"/>
  <c r="C679" i="1"/>
  <c r="H679" i="1" s="1"/>
  <c r="D678" i="1"/>
  <c r="C678" i="1"/>
  <c r="H678" i="1" s="1"/>
  <c r="D677" i="1"/>
  <c r="C677" i="1"/>
  <c r="H677" i="1" s="1"/>
  <c r="D676" i="1"/>
  <c r="C676" i="1"/>
  <c r="H676" i="1" s="1"/>
  <c r="D675" i="1"/>
  <c r="C675" i="1"/>
  <c r="H675" i="1" s="1"/>
  <c r="D674" i="1"/>
  <c r="C674" i="1"/>
  <c r="H674" i="1" s="1"/>
  <c r="D673" i="1"/>
  <c r="C673" i="1"/>
  <c r="H673" i="1" s="1"/>
  <c r="D672" i="1"/>
  <c r="C672" i="1"/>
  <c r="H672" i="1" s="1"/>
  <c r="D671" i="1"/>
  <c r="C671" i="1"/>
  <c r="H671" i="1" s="1"/>
  <c r="D670" i="1"/>
  <c r="C670" i="1"/>
  <c r="H670" i="1" s="1"/>
  <c r="D669" i="1"/>
  <c r="C669" i="1"/>
  <c r="H669" i="1" s="1"/>
  <c r="G668" i="1"/>
  <c r="D668" i="1"/>
  <c r="C668" i="1"/>
  <c r="H668" i="1" s="1"/>
  <c r="D667" i="1"/>
  <c r="C667" i="1"/>
  <c r="H667" i="1" s="1"/>
  <c r="D666" i="1"/>
  <c r="C666" i="1"/>
  <c r="H666" i="1" s="1"/>
  <c r="G665" i="1"/>
  <c r="D665" i="1"/>
  <c r="C665" i="1"/>
  <c r="H665" i="1" s="1"/>
  <c r="D664" i="1"/>
  <c r="C664" i="1"/>
  <c r="H664" i="1" s="1"/>
  <c r="D663" i="1"/>
  <c r="C663" i="1"/>
  <c r="H663" i="1" s="1"/>
  <c r="D662" i="1"/>
  <c r="C662" i="1"/>
  <c r="H662" i="1" s="1"/>
  <c r="D661" i="1"/>
  <c r="C661" i="1"/>
  <c r="H661" i="1" s="1"/>
  <c r="D660" i="1"/>
  <c r="C660" i="1"/>
  <c r="H660" i="1" s="1"/>
  <c r="D659" i="1"/>
  <c r="C659" i="1"/>
  <c r="H659" i="1" s="1"/>
  <c r="D658" i="1"/>
  <c r="C658" i="1"/>
  <c r="H658" i="1" s="1"/>
  <c r="D657" i="1"/>
  <c r="C657" i="1"/>
  <c r="H657" i="1" s="1"/>
  <c r="D656" i="1"/>
  <c r="C656" i="1"/>
  <c r="H656" i="1" s="1"/>
  <c r="D655" i="1"/>
  <c r="C655" i="1"/>
  <c r="H655" i="1" s="1"/>
  <c r="D654" i="1"/>
  <c r="C654" i="1"/>
  <c r="H654" i="1" s="1"/>
  <c r="D653" i="1"/>
  <c r="C653" i="1"/>
  <c r="H653" i="1" s="1"/>
  <c r="D652" i="1"/>
  <c r="C652" i="1"/>
  <c r="H652" i="1" s="1"/>
  <c r="D651" i="1"/>
  <c r="C651" i="1"/>
  <c r="H651" i="1" s="1"/>
  <c r="G650" i="1"/>
  <c r="D650" i="1"/>
  <c r="C650" i="1"/>
  <c r="H650" i="1" s="1"/>
  <c r="D649" i="1"/>
  <c r="C649" i="1"/>
  <c r="H649" i="1" s="1"/>
  <c r="D648" i="1"/>
  <c r="C648" i="1"/>
  <c r="H648" i="1" s="1"/>
  <c r="D647" i="1"/>
  <c r="C647" i="1"/>
  <c r="H647" i="1" s="1"/>
  <c r="D646" i="1"/>
  <c r="C646" i="1"/>
  <c r="H646" i="1" s="1"/>
  <c r="D645" i="1"/>
  <c r="C645" i="1"/>
  <c r="H645" i="1" s="1"/>
  <c r="D644" i="1"/>
  <c r="C644" i="1"/>
  <c r="H644" i="1" s="1"/>
  <c r="D643" i="1"/>
  <c r="C643" i="1"/>
  <c r="H643" i="1" s="1"/>
  <c r="D642" i="1"/>
  <c r="C642" i="1"/>
  <c r="G641" i="1"/>
  <c r="D641" i="1"/>
  <c r="C641" i="1"/>
  <c r="H641" i="1" s="1"/>
  <c r="D632" i="1"/>
  <c r="C632" i="1"/>
  <c r="H632" i="1" s="1"/>
  <c r="D631" i="1"/>
  <c r="C631" i="1"/>
  <c r="H631" i="1" s="1"/>
  <c r="D628" i="1"/>
  <c r="C628" i="1"/>
  <c r="H628" i="1" s="1"/>
  <c r="D627" i="1"/>
  <c r="C627" i="1"/>
  <c r="G626" i="1"/>
  <c r="D626" i="1"/>
  <c r="C626" i="1"/>
  <c r="H626" i="1" s="1"/>
  <c r="D625" i="1"/>
  <c r="C625" i="1"/>
  <c r="H625" i="1" s="1"/>
  <c r="D624" i="1"/>
  <c r="C624" i="1"/>
  <c r="H624" i="1" s="1"/>
  <c r="D623" i="1"/>
  <c r="C623" i="1"/>
  <c r="H623" i="1" s="1"/>
  <c r="D622" i="1"/>
  <c r="C622" i="1"/>
  <c r="H622" i="1" s="1"/>
  <c r="D621" i="1"/>
  <c r="C621" i="1"/>
  <c r="G620" i="1"/>
  <c r="D620" i="1"/>
  <c r="C620" i="1"/>
  <c r="H620" i="1" s="1"/>
  <c r="D619" i="1"/>
  <c r="C619" i="1"/>
  <c r="H619" i="1" s="1"/>
  <c r="D618" i="1"/>
  <c r="C618" i="1"/>
  <c r="G617" i="1"/>
  <c r="D617" i="1"/>
  <c r="C617" i="1"/>
  <c r="H617" i="1" s="1"/>
  <c r="D616" i="1"/>
  <c r="C616" i="1"/>
  <c r="H616" i="1" s="1"/>
  <c r="D615" i="1"/>
  <c r="C615" i="1"/>
  <c r="G614" i="1"/>
  <c r="D614" i="1"/>
  <c r="C614" i="1"/>
  <c r="H614" i="1" s="1"/>
  <c r="D613" i="1"/>
  <c r="C613" i="1"/>
  <c r="H613" i="1" s="1"/>
  <c r="D612" i="1"/>
  <c r="C612" i="1"/>
  <c r="D611" i="1"/>
  <c r="G611" i="1" s="1"/>
  <c r="C611" i="1"/>
  <c r="D610" i="1"/>
  <c r="C610" i="1"/>
  <c r="H610" i="1" s="1"/>
  <c r="D609" i="1"/>
  <c r="C609" i="1"/>
  <c r="D608" i="1"/>
  <c r="C608" i="1"/>
  <c r="D607" i="1"/>
  <c r="C607" i="1"/>
  <c r="H607" i="1" s="1"/>
  <c r="D606" i="1"/>
  <c r="C606" i="1"/>
  <c r="H606" i="1" s="1"/>
  <c r="D605" i="1"/>
  <c r="C605" i="1"/>
  <c r="D604" i="1"/>
  <c r="C604" i="1"/>
  <c r="H604" i="1" s="1"/>
  <c r="D603" i="1"/>
  <c r="C603" i="1"/>
  <c r="H603" i="1" s="1"/>
  <c r="G602" i="1"/>
  <c r="D602" i="1"/>
  <c r="C602" i="1"/>
  <c r="H602" i="1" s="1"/>
  <c r="D601" i="1"/>
  <c r="C601" i="1"/>
  <c r="H601" i="1" s="1"/>
  <c r="D600" i="1"/>
  <c r="C600" i="1"/>
  <c r="D599" i="1"/>
  <c r="C599" i="1"/>
  <c r="H599" i="1" s="1"/>
  <c r="D598" i="1"/>
  <c r="C598" i="1"/>
  <c r="H598" i="1" s="1"/>
  <c r="D597" i="1"/>
  <c r="C597" i="1"/>
  <c r="H596" i="1"/>
  <c r="D596" i="1"/>
  <c r="C596" i="1"/>
  <c r="G596" i="1" s="1"/>
  <c r="D595" i="1"/>
  <c r="C595" i="1"/>
  <c r="H595" i="1" s="1"/>
  <c r="D594" i="1"/>
  <c r="C594" i="1"/>
  <c r="H594" i="1" s="1"/>
  <c r="G593" i="1"/>
  <c r="D593" i="1"/>
  <c r="C593" i="1"/>
  <c r="H593" i="1" s="1"/>
  <c r="D592" i="1"/>
  <c r="C592" i="1"/>
  <c r="H592" i="1" s="1"/>
  <c r="D591" i="1"/>
  <c r="C591" i="1"/>
  <c r="D590" i="1"/>
  <c r="C590" i="1"/>
  <c r="H590" i="1" s="1"/>
  <c r="D589" i="1"/>
  <c r="C589" i="1"/>
  <c r="H589" i="1" s="1"/>
  <c r="D588" i="1"/>
  <c r="C588" i="1"/>
  <c r="D586" i="1"/>
  <c r="C586" i="1"/>
  <c r="H586" i="1" s="1"/>
  <c r="D585" i="1"/>
  <c r="C585" i="1"/>
  <c r="G584" i="1"/>
  <c r="D584" i="1"/>
  <c r="C584" i="1"/>
  <c r="H584" i="1" s="1"/>
  <c r="D583" i="1"/>
  <c r="C583" i="1"/>
  <c r="H583" i="1" s="1"/>
  <c r="D582" i="1"/>
  <c r="C582" i="1"/>
  <c r="D581" i="1"/>
  <c r="C581" i="1"/>
  <c r="H581" i="1" s="1"/>
  <c r="D580" i="1"/>
  <c r="C580" i="1"/>
  <c r="H580" i="1" s="1"/>
  <c r="D579" i="1"/>
  <c r="C579" i="1"/>
  <c r="H578" i="1"/>
  <c r="D578" i="1"/>
  <c r="C578" i="1"/>
  <c r="G578" i="1" s="1"/>
  <c r="D577" i="1"/>
  <c r="C577" i="1"/>
  <c r="H577" i="1" s="1"/>
  <c r="D576" i="1"/>
  <c r="C576" i="1"/>
  <c r="G575" i="1"/>
  <c r="D575" i="1"/>
  <c r="C575" i="1"/>
  <c r="H575" i="1" s="1"/>
  <c r="D574" i="1"/>
  <c r="D573" i="1"/>
  <c r="C573" i="1"/>
  <c r="G572" i="1"/>
  <c r="D572" i="1"/>
  <c r="C572" i="1"/>
  <c r="H572" i="1" s="1"/>
  <c r="D571" i="1"/>
  <c r="C571" i="1"/>
  <c r="H571" i="1" s="1"/>
  <c r="D570" i="1"/>
  <c r="C570" i="1"/>
  <c r="G569" i="1"/>
  <c r="D569" i="1"/>
  <c r="C569" i="1"/>
  <c r="H569" i="1" s="1"/>
  <c r="D568" i="1"/>
  <c r="C568" i="1"/>
  <c r="H568" i="1" s="1"/>
  <c r="D567" i="1"/>
  <c r="C567" i="1"/>
  <c r="D566" i="1"/>
  <c r="H566" i="1" s="1"/>
  <c r="C566" i="1"/>
  <c r="G566" i="1" s="1"/>
  <c r="D565" i="1"/>
  <c r="C565" i="1"/>
  <c r="H565" i="1" s="1"/>
  <c r="D564" i="1"/>
  <c r="C564" i="1"/>
  <c r="G563" i="1"/>
  <c r="D563" i="1"/>
  <c r="C563" i="1"/>
  <c r="H563" i="1" s="1"/>
  <c r="D562" i="1"/>
  <c r="C562" i="1"/>
  <c r="H562" i="1" s="1"/>
  <c r="G560" i="1"/>
  <c r="D560" i="1"/>
  <c r="C560" i="1"/>
  <c r="H560" i="1" s="1"/>
  <c r="D559" i="1"/>
  <c r="C559" i="1"/>
  <c r="H559" i="1" s="1"/>
  <c r="D558" i="1"/>
  <c r="C558" i="1"/>
  <c r="D557" i="1"/>
  <c r="H557" i="1" s="1"/>
  <c r="C557" i="1"/>
  <c r="G557" i="1" s="1"/>
  <c r="D556" i="1"/>
  <c r="C556" i="1"/>
  <c r="H556" i="1" s="1"/>
  <c r="D555" i="1"/>
  <c r="C555" i="1"/>
  <c r="G554" i="1"/>
  <c r="D554" i="1"/>
  <c r="C554" i="1"/>
  <c r="H554" i="1" s="1"/>
  <c r="D553" i="1"/>
  <c r="C553" i="1"/>
  <c r="H553" i="1" s="1"/>
  <c r="D552" i="1"/>
  <c r="C552" i="1"/>
  <c r="G551" i="1"/>
  <c r="D551" i="1"/>
  <c r="C551" i="1"/>
  <c r="H551" i="1" s="1"/>
  <c r="D550" i="1"/>
  <c r="C550" i="1"/>
  <c r="H550" i="1" s="1"/>
  <c r="D549" i="1"/>
  <c r="C549" i="1"/>
  <c r="D548" i="1"/>
  <c r="H548" i="1" s="1"/>
  <c r="C548" i="1"/>
  <c r="G548" i="1" s="1"/>
  <c r="D547" i="1"/>
  <c r="C547" i="1"/>
  <c r="H547" i="1" s="1"/>
  <c r="D546" i="1"/>
  <c r="C546" i="1"/>
  <c r="G545" i="1"/>
  <c r="D545" i="1"/>
  <c r="C545" i="1"/>
  <c r="H545" i="1" s="1"/>
  <c r="D544" i="1"/>
  <c r="C544" i="1"/>
  <c r="H544" i="1" s="1"/>
  <c r="D543" i="1"/>
  <c r="C543" i="1"/>
  <c r="G542" i="1"/>
  <c r="D542" i="1"/>
  <c r="C542" i="1"/>
  <c r="H542" i="1" s="1"/>
  <c r="D541" i="1"/>
  <c r="C541" i="1"/>
  <c r="H541" i="1" s="1"/>
  <c r="D540" i="1"/>
  <c r="C540" i="1"/>
  <c r="D539" i="1"/>
  <c r="H539" i="1" s="1"/>
  <c r="C539" i="1"/>
  <c r="G539" i="1" s="1"/>
  <c r="D538" i="1"/>
  <c r="C538" i="1"/>
  <c r="D537" i="1"/>
  <c r="C537" i="1"/>
  <c r="G536" i="1"/>
  <c r="D536" i="1"/>
  <c r="C536" i="1"/>
  <c r="H536" i="1" s="1"/>
  <c r="D535" i="1"/>
  <c r="C535" i="1"/>
  <c r="G534" i="1"/>
  <c r="D534" i="1"/>
  <c r="C534" i="1"/>
  <c r="H533" i="1"/>
  <c r="D533" i="1"/>
  <c r="C533" i="1"/>
  <c r="G533" i="1" s="1"/>
  <c r="D532" i="1"/>
  <c r="C532" i="1"/>
  <c r="D531" i="1"/>
  <c r="C531" i="1"/>
  <c r="D530" i="1"/>
  <c r="C530" i="1"/>
  <c r="H530" i="1" s="1"/>
  <c r="D529" i="1"/>
  <c r="C529" i="1"/>
  <c r="D528" i="1"/>
  <c r="C528" i="1"/>
  <c r="D527" i="1"/>
  <c r="C527" i="1"/>
  <c r="H527" i="1" s="1"/>
  <c r="D526" i="1"/>
  <c r="C526" i="1"/>
  <c r="G525" i="1"/>
  <c r="D525" i="1"/>
  <c r="C525" i="1"/>
  <c r="H525" i="1" s="1"/>
  <c r="G524" i="1"/>
  <c r="D524" i="1"/>
  <c r="C524" i="1"/>
  <c r="H524" i="1" s="1"/>
  <c r="D523" i="1"/>
  <c r="H521" i="1"/>
  <c r="D521" i="1"/>
  <c r="C521" i="1"/>
  <c r="G521" i="1" s="1"/>
  <c r="D520" i="1"/>
  <c r="C520" i="1"/>
  <c r="D519" i="1"/>
  <c r="C519" i="1"/>
  <c r="D518" i="1"/>
  <c r="C518" i="1"/>
  <c r="H518" i="1" s="1"/>
  <c r="D517" i="1"/>
  <c r="C517" i="1"/>
  <c r="D516" i="1"/>
  <c r="C516" i="1"/>
  <c r="D515" i="1"/>
  <c r="C515" i="1"/>
  <c r="H515" i="1" s="1"/>
  <c r="D514" i="1"/>
  <c r="C514" i="1"/>
  <c r="G513" i="1"/>
  <c r="D513" i="1"/>
  <c r="C513" i="1"/>
  <c r="H513" i="1" s="1"/>
  <c r="G512" i="1"/>
  <c r="D512" i="1"/>
  <c r="C512" i="1"/>
  <c r="H512" i="1" s="1"/>
  <c r="D511" i="1"/>
  <c r="C511" i="1"/>
  <c r="G510" i="1"/>
  <c r="D510" i="1"/>
  <c r="C510" i="1"/>
  <c r="H509" i="1"/>
  <c r="D509" i="1"/>
  <c r="C509" i="1"/>
  <c r="G509" i="1" s="1"/>
  <c r="D508" i="1"/>
  <c r="C508" i="1"/>
  <c r="D507" i="1"/>
  <c r="C507" i="1"/>
  <c r="D506" i="1"/>
  <c r="C506" i="1"/>
  <c r="H506" i="1" s="1"/>
  <c r="D505" i="1"/>
  <c r="C505" i="1"/>
  <c r="D504" i="1"/>
  <c r="C504" i="1"/>
  <c r="D503" i="1"/>
  <c r="C503" i="1"/>
  <c r="H503" i="1" s="1"/>
  <c r="D502" i="1"/>
  <c r="C502" i="1"/>
  <c r="G501" i="1"/>
  <c r="D501" i="1"/>
  <c r="C501" i="1"/>
  <c r="H501" i="1" s="1"/>
  <c r="G500" i="1"/>
  <c r="D500" i="1"/>
  <c r="C500" i="1"/>
  <c r="H500" i="1" s="1"/>
  <c r="D499" i="1"/>
  <c r="C499" i="1"/>
  <c r="G498" i="1"/>
  <c r="D498" i="1"/>
  <c r="C498" i="1"/>
  <c r="H497" i="1"/>
  <c r="D497" i="1"/>
  <c r="C497" i="1"/>
  <c r="G497" i="1" s="1"/>
  <c r="D496" i="1"/>
  <c r="C496" i="1"/>
  <c r="D495" i="1"/>
  <c r="C495" i="1"/>
  <c r="D494" i="1"/>
  <c r="C494" i="1"/>
  <c r="H494" i="1" s="1"/>
  <c r="D493" i="1"/>
  <c r="C493" i="1"/>
  <c r="D492" i="1"/>
  <c r="C492" i="1"/>
  <c r="D491" i="1"/>
  <c r="C491" i="1"/>
  <c r="H491" i="1" s="1"/>
  <c r="D490" i="1"/>
  <c r="C490" i="1"/>
  <c r="G489" i="1"/>
  <c r="D489" i="1"/>
  <c r="C489" i="1"/>
  <c r="H489" i="1" s="1"/>
  <c r="G488" i="1"/>
  <c r="D488" i="1"/>
  <c r="C488" i="1"/>
  <c r="H488" i="1" s="1"/>
  <c r="D487" i="1"/>
  <c r="C487" i="1"/>
  <c r="G486" i="1"/>
  <c r="D486" i="1"/>
  <c r="C486" i="1"/>
  <c r="H485" i="1"/>
  <c r="D485" i="1"/>
  <c r="C485" i="1"/>
  <c r="G485" i="1" s="1"/>
  <c r="D484" i="1"/>
  <c r="C484" i="1"/>
  <c r="D483" i="1"/>
  <c r="C483" i="1"/>
  <c r="D482" i="1"/>
  <c r="C482" i="1"/>
  <c r="H482" i="1" s="1"/>
  <c r="D481" i="1"/>
  <c r="C481" i="1"/>
  <c r="D480" i="1"/>
  <c r="C480" i="1"/>
  <c r="D479" i="1"/>
  <c r="C479" i="1"/>
  <c r="H479" i="1" s="1"/>
  <c r="D477" i="1"/>
  <c r="G477" i="1" s="1"/>
  <c r="C477" i="1"/>
  <c r="H476" i="1"/>
  <c r="D476" i="1"/>
  <c r="C476" i="1"/>
  <c r="G476" i="1" s="1"/>
  <c r="D475" i="1"/>
  <c r="C475" i="1"/>
  <c r="D474" i="1"/>
  <c r="C474" i="1"/>
  <c r="G473" i="1"/>
  <c r="D473" i="1"/>
  <c r="C473" i="1"/>
  <c r="H473" i="1" s="1"/>
  <c r="D472" i="1"/>
  <c r="C472" i="1"/>
  <c r="D471" i="1"/>
  <c r="C471" i="1"/>
  <c r="H471" i="1" s="1"/>
  <c r="G470" i="1"/>
  <c r="D470" i="1"/>
  <c r="H470" i="1" s="1"/>
  <c r="C470" i="1"/>
  <c r="D469" i="1"/>
  <c r="C469" i="1"/>
  <c r="G468" i="1"/>
  <c r="D468" i="1"/>
  <c r="C468" i="1"/>
  <c r="H468" i="1" s="1"/>
  <c r="D467" i="1"/>
  <c r="C467" i="1"/>
  <c r="H467" i="1" s="1"/>
  <c r="D466" i="1"/>
  <c r="D465" i="1"/>
  <c r="G465" i="1" s="1"/>
  <c r="C465" i="1"/>
  <c r="H464" i="1"/>
  <c r="D464" i="1"/>
  <c r="C464" i="1"/>
  <c r="G464" i="1" s="1"/>
  <c r="D463" i="1"/>
  <c r="C463" i="1"/>
  <c r="D462" i="1"/>
  <c r="C462" i="1"/>
  <c r="G461" i="1"/>
  <c r="D461" i="1"/>
  <c r="C461" i="1"/>
  <c r="H461" i="1" s="1"/>
  <c r="D460" i="1"/>
  <c r="C460" i="1"/>
  <c r="D459" i="1"/>
  <c r="C459" i="1"/>
  <c r="H459" i="1" s="1"/>
  <c r="G458" i="1"/>
  <c r="D458" i="1"/>
  <c r="H458" i="1" s="1"/>
  <c r="C458" i="1"/>
  <c r="D457" i="1"/>
  <c r="C457" i="1"/>
  <c r="G456" i="1"/>
  <c r="D456" i="1"/>
  <c r="C456" i="1"/>
  <c r="H456" i="1" s="1"/>
  <c r="D455" i="1"/>
  <c r="C455" i="1"/>
  <c r="H455" i="1" s="1"/>
  <c r="D454" i="1"/>
  <c r="C454" i="1"/>
  <c r="H452" i="1"/>
  <c r="D452" i="1"/>
  <c r="C452" i="1"/>
  <c r="G452" i="1" s="1"/>
  <c r="D451" i="1"/>
  <c r="C451" i="1"/>
  <c r="D450" i="1"/>
  <c r="C450" i="1"/>
  <c r="D449" i="1"/>
  <c r="D448" i="1"/>
  <c r="C448" i="1"/>
  <c r="D447" i="1"/>
  <c r="C447" i="1"/>
  <c r="H447" i="1" s="1"/>
  <c r="G446" i="1"/>
  <c r="D446" i="1"/>
  <c r="H446" i="1" s="1"/>
  <c r="C446" i="1"/>
  <c r="D445" i="1"/>
  <c r="C445" i="1"/>
  <c r="G444" i="1"/>
  <c r="D444" i="1"/>
  <c r="C444" i="1"/>
  <c r="H444" i="1" s="1"/>
  <c r="D443" i="1"/>
  <c r="C443" i="1"/>
  <c r="H443" i="1" s="1"/>
  <c r="D442" i="1"/>
  <c r="C442" i="1"/>
  <c r="D441" i="1"/>
  <c r="G441" i="1" s="1"/>
  <c r="C441" i="1"/>
  <c r="H440" i="1"/>
  <c r="D440" i="1"/>
  <c r="C440" i="1"/>
  <c r="G440" i="1" s="1"/>
  <c r="D439" i="1"/>
  <c r="C439" i="1"/>
  <c r="D438" i="1"/>
  <c r="C438" i="1"/>
  <c r="G437" i="1"/>
  <c r="D437" i="1"/>
  <c r="C437" i="1"/>
  <c r="H437" i="1" s="1"/>
  <c r="D436" i="1"/>
  <c r="C436" i="1"/>
  <c r="D435" i="1"/>
  <c r="C435" i="1"/>
  <c r="H435" i="1" s="1"/>
  <c r="G434" i="1"/>
  <c r="D434" i="1"/>
  <c r="H434" i="1" s="1"/>
  <c r="C434" i="1"/>
  <c r="D433" i="1"/>
  <c r="C433" i="1"/>
  <c r="G432" i="1"/>
  <c r="D432" i="1"/>
  <c r="C432" i="1"/>
  <c r="H432" i="1" s="1"/>
  <c r="D431" i="1"/>
  <c r="C431" i="1"/>
  <c r="H431" i="1" s="1"/>
  <c r="D430" i="1"/>
  <c r="C430" i="1"/>
  <c r="D429" i="1"/>
  <c r="G429" i="1" s="1"/>
  <c r="C429" i="1"/>
  <c r="H428" i="1"/>
  <c r="D428" i="1"/>
  <c r="C428" i="1"/>
  <c r="G428" i="1" s="1"/>
  <c r="D427" i="1"/>
  <c r="C427" i="1"/>
  <c r="D426" i="1"/>
  <c r="C426" i="1"/>
  <c r="G425" i="1"/>
  <c r="D425" i="1"/>
  <c r="C425" i="1"/>
  <c r="H425" i="1" s="1"/>
  <c r="D424" i="1"/>
  <c r="C424" i="1"/>
  <c r="D423" i="1"/>
  <c r="C423" i="1"/>
  <c r="D422" i="1"/>
  <c r="C422" i="1"/>
  <c r="H422" i="1" s="1"/>
  <c r="D421" i="1"/>
  <c r="C421" i="1"/>
  <c r="G420" i="1"/>
  <c r="D420" i="1"/>
  <c r="C420" i="1"/>
  <c r="D419" i="1"/>
  <c r="H419" i="1" s="1"/>
  <c r="C419" i="1"/>
  <c r="G419" i="1" s="1"/>
  <c r="D418" i="1"/>
  <c r="G418" i="1" s="1"/>
  <c r="C418" i="1"/>
  <c r="G417" i="1"/>
  <c r="D417" i="1"/>
  <c r="C417" i="1"/>
  <c r="H417" i="1" s="1"/>
  <c r="D416" i="1"/>
  <c r="C416" i="1"/>
  <c r="H416" i="1" s="1"/>
  <c r="D413" i="1"/>
  <c r="C413" i="1"/>
  <c r="H413" i="1" s="1"/>
  <c r="C412" i="1"/>
  <c r="D411" i="1"/>
  <c r="C411" i="1"/>
  <c r="D406" i="1"/>
  <c r="C406" i="1"/>
  <c r="H406" i="1" s="1"/>
  <c r="D405" i="1"/>
  <c r="C405" i="1"/>
  <c r="H404" i="1"/>
  <c r="D404" i="1"/>
  <c r="C404" i="1"/>
  <c r="D401" i="1"/>
  <c r="C401" i="1"/>
  <c r="H401" i="1" s="1"/>
  <c r="D400" i="1"/>
  <c r="C400" i="1"/>
  <c r="D399" i="1"/>
  <c r="C399" i="1"/>
  <c r="H399" i="1" s="1"/>
  <c r="D398" i="1"/>
  <c r="H398" i="1" s="1"/>
  <c r="C398" i="1"/>
  <c r="G397" i="1"/>
  <c r="D397" i="1"/>
  <c r="C397" i="1"/>
  <c r="H397" i="1" s="1"/>
  <c r="D396" i="1"/>
  <c r="C396" i="1"/>
  <c r="H396" i="1" s="1"/>
  <c r="D395" i="1"/>
  <c r="C395" i="1"/>
  <c r="H395" i="1" s="1"/>
  <c r="D394" i="1"/>
  <c r="C394" i="1"/>
  <c r="D393" i="1"/>
  <c r="C393" i="1"/>
  <c r="H393" i="1" s="1"/>
  <c r="G392" i="1"/>
  <c r="D392" i="1"/>
  <c r="H392" i="1" s="1"/>
  <c r="C392" i="1"/>
  <c r="D391" i="1"/>
  <c r="C391" i="1"/>
  <c r="H391" i="1" s="1"/>
  <c r="G390" i="1"/>
  <c r="D390" i="1"/>
  <c r="C390" i="1"/>
  <c r="H390" i="1" s="1"/>
  <c r="D389" i="1"/>
  <c r="H389" i="1" s="1"/>
  <c r="C389" i="1"/>
  <c r="G389" i="1" s="1"/>
  <c r="D388" i="1"/>
  <c r="G388" i="1" s="1"/>
  <c r="C388" i="1"/>
  <c r="H387" i="1"/>
  <c r="D387" i="1"/>
  <c r="C387" i="1"/>
  <c r="G387" i="1" s="1"/>
  <c r="D386" i="1"/>
  <c r="C386" i="1"/>
  <c r="H386" i="1" s="1"/>
  <c r="D385" i="1"/>
  <c r="C385" i="1"/>
  <c r="H385" i="1" s="1"/>
  <c r="G384" i="1"/>
  <c r="D384" i="1"/>
  <c r="C384" i="1"/>
  <c r="H384" i="1" s="1"/>
  <c r="D383" i="1"/>
  <c r="C383" i="1"/>
  <c r="H383" i="1" s="1"/>
  <c r="G382" i="1"/>
  <c r="D382" i="1"/>
  <c r="C382" i="1"/>
  <c r="H381" i="1"/>
  <c r="D381" i="1"/>
  <c r="C381" i="1"/>
  <c r="G381" i="1" s="1"/>
  <c r="D380" i="1"/>
  <c r="C380" i="1"/>
  <c r="H380" i="1" s="1"/>
  <c r="D379" i="1"/>
  <c r="C379" i="1"/>
  <c r="G379" i="1" s="1"/>
  <c r="D378" i="1"/>
  <c r="C378" i="1"/>
  <c r="G378" i="1" s="1"/>
  <c r="D377" i="1"/>
  <c r="C377" i="1"/>
  <c r="H377" i="1" s="1"/>
  <c r="G376" i="1"/>
  <c r="D376" i="1"/>
  <c r="H376" i="1" s="1"/>
  <c r="C376" i="1"/>
  <c r="H375" i="1"/>
  <c r="D375" i="1"/>
  <c r="C375" i="1"/>
  <c r="G375" i="1" s="1"/>
  <c r="D374" i="1"/>
  <c r="C374" i="1"/>
  <c r="H374" i="1" s="1"/>
  <c r="D373" i="1"/>
  <c r="C373" i="1"/>
  <c r="G373" i="1" s="1"/>
  <c r="D372" i="1"/>
  <c r="C372" i="1"/>
  <c r="G372" i="1" s="1"/>
  <c r="D371" i="1"/>
  <c r="C371" i="1"/>
  <c r="H371" i="1" s="1"/>
  <c r="G370" i="1"/>
  <c r="D370" i="1"/>
  <c r="H370" i="1" s="1"/>
  <c r="C370" i="1"/>
  <c r="D369" i="1"/>
  <c r="C369" i="1"/>
  <c r="G369" i="1" s="1"/>
  <c r="D368" i="1"/>
  <c r="C368" i="1"/>
  <c r="H368" i="1" s="1"/>
  <c r="D367" i="1"/>
  <c r="H367" i="1" s="1"/>
  <c r="C367" i="1"/>
  <c r="G367" i="1" s="1"/>
  <c r="D366" i="1"/>
  <c r="C366" i="1"/>
  <c r="G366" i="1" s="1"/>
  <c r="D365" i="1"/>
  <c r="C365" i="1"/>
  <c r="H365" i="1" s="1"/>
  <c r="D364" i="1"/>
  <c r="H364" i="1" s="1"/>
  <c r="C364" i="1"/>
  <c r="G364" i="1" s="1"/>
  <c r="D363" i="1"/>
  <c r="C363" i="1"/>
  <c r="G363" i="1" s="1"/>
  <c r="D362" i="1"/>
  <c r="C362" i="1"/>
  <c r="H362" i="1" s="1"/>
  <c r="D361" i="1"/>
  <c r="H361" i="1" s="1"/>
  <c r="C361" i="1"/>
  <c r="G361" i="1" s="1"/>
  <c r="D360" i="1"/>
  <c r="C360" i="1"/>
  <c r="G360" i="1" s="1"/>
  <c r="D359" i="1"/>
  <c r="C359" i="1"/>
  <c r="H359" i="1" s="1"/>
  <c r="H357" i="1"/>
  <c r="D357" i="1"/>
  <c r="C357" i="1"/>
  <c r="G357" i="1" s="1"/>
  <c r="D356" i="1"/>
  <c r="C356" i="1"/>
  <c r="H356" i="1" s="1"/>
  <c r="H355" i="1"/>
  <c r="D355" i="1"/>
  <c r="C355" i="1"/>
  <c r="G355" i="1" s="1"/>
  <c r="D354" i="1"/>
  <c r="C354" i="1"/>
  <c r="G354" i="1" s="1"/>
  <c r="D353" i="1"/>
  <c r="C353" i="1"/>
  <c r="H353" i="1" s="1"/>
  <c r="H352" i="1"/>
  <c r="G352" i="1"/>
  <c r="D352" i="1"/>
  <c r="C352" i="1"/>
  <c r="H351" i="1"/>
  <c r="D351" i="1"/>
  <c r="C351" i="1"/>
  <c r="G351" i="1" s="1"/>
  <c r="D350" i="1"/>
  <c r="C350" i="1"/>
  <c r="H350" i="1" s="1"/>
  <c r="H349" i="1"/>
  <c r="G349" i="1"/>
  <c r="D349" i="1"/>
  <c r="C349" i="1"/>
  <c r="H348" i="1"/>
  <c r="D348" i="1"/>
  <c r="C348" i="1"/>
  <c r="G348" i="1" s="1"/>
  <c r="D347" i="1"/>
  <c r="C347" i="1"/>
  <c r="H347" i="1" s="1"/>
  <c r="D346" i="1"/>
  <c r="D344" i="1"/>
  <c r="C344" i="1"/>
  <c r="H344" i="1" s="1"/>
  <c r="H343" i="1"/>
  <c r="G343" i="1"/>
  <c r="D343" i="1"/>
  <c r="C343" i="1"/>
  <c r="H342" i="1"/>
  <c r="D342" i="1"/>
  <c r="C342" i="1"/>
  <c r="G342" i="1" s="1"/>
  <c r="D341" i="1"/>
  <c r="C341" i="1"/>
  <c r="H341" i="1" s="1"/>
  <c r="H340" i="1"/>
  <c r="G340" i="1"/>
  <c r="D340" i="1"/>
  <c r="C340" i="1"/>
  <c r="H339" i="1"/>
  <c r="D339" i="1"/>
  <c r="C339" i="1"/>
  <c r="G339" i="1" s="1"/>
  <c r="D338" i="1"/>
  <c r="C338" i="1"/>
  <c r="H338" i="1" s="1"/>
  <c r="H337" i="1"/>
  <c r="G337" i="1"/>
  <c r="D337" i="1"/>
  <c r="C337" i="1"/>
  <c r="H336" i="1"/>
  <c r="D336" i="1"/>
  <c r="C336" i="1"/>
  <c r="G336" i="1" s="1"/>
  <c r="D335" i="1"/>
  <c r="C335" i="1"/>
  <c r="H335" i="1" s="1"/>
  <c r="H334" i="1"/>
  <c r="G334" i="1"/>
  <c r="D334" i="1"/>
  <c r="C334" i="1"/>
  <c r="H333" i="1"/>
  <c r="D333" i="1"/>
  <c r="C333" i="1"/>
  <c r="G333" i="1" s="1"/>
  <c r="D332" i="1"/>
  <c r="C332" i="1"/>
  <c r="H332" i="1" s="1"/>
  <c r="H331" i="1"/>
  <c r="G331" i="1"/>
  <c r="D331" i="1"/>
  <c r="C331" i="1"/>
  <c r="H330" i="1"/>
  <c r="D330" i="1"/>
  <c r="C330" i="1"/>
  <c r="G330" i="1" s="1"/>
  <c r="D329" i="1"/>
  <c r="C329" i="1"/>
  <c r="H329" i="1" s="1"/>
  <c r="H328" i="1"/>
  <c r="G328" i="1"/>
  <c r="D328" i="1"/>
  <c r="C328" i="1"/>
  <c r="H327" i="1"/>
  <c r="D327" i="1"/>
  <c r="C327" i="1"/>
  <c r="G327" i="1" s="1"/>
  <c r="D326" i="1"/>
  <c r="C326" i="1"/>
  <c r="H326" i="1" s="1"/>
  <c r="H325" i="1"/>
  <c r="G325" i="1"/>
  <c r="D325" i="1"/>
  <c r="C325" i="1"/>
  <c r="H324" i="1"/>
  <c r="D324" i="1"/>
  <c r="C324" i="1"/>
  <c r="G324" i="1" s="1"/>
  <c r="D323" i="1"/>
  <c r="C323" i="1"/>
  <c r="H323" i="1" s="1"/>
  <c r="H322" i="1"/>
  <c r="G322" i="1"/>
  <c r="D322" i="1"/>
  <c r="C322" i="1"/>
  <c r="H321" i="1"/>
  <c r="D321" i="1"/>
  <c r="C321" i="1"/>
  <c r="G321" i="1" s="1"/>
  <c r="D320" i="1"/>
  <c r="C320" i="1"/>
  <c r="H320" i="1" s="1"/>
  <c r="H319" i="1"/>
  <c r="G319" i="1"/>
  <c r="D319" i="1"/>
  <c r="C319" i="1"/>
  <c r="H318" i="1"/>
  <c r="D318" i="1"/>
  <c r="C318" i="1"/>
  <c r="G318" i="1" s="1"/>
  <c r="D317" i="1"/>
  <c r="C317" i="1"/>
  <c r="H317" i="1" s="1"/>
  <c r="D316" i="1"/>
  <c r="C316" i="1"/>
  <c r="H316" i="1" s="1"/>
  <c r="H315" i="1"/>
  <c r="D315" i="1"/>
  <c r="C315" i="1"/>
  <c r="G315" i="1" s="1"/>
  <c r="D314" i="1"/>
  <c r="C314" i="1"/>
  <c r="H314" i="1" s="1"/>
  <c r="H313" i="1"/>
  <c r="G313" i="1"/>
  <c r="D313" i="1"/>
  <c r="C313" i="1"/>
  <c r="D312" i="1"/>
  <c r="C312" i="1"/>
  <c r="G312" i="1" s="1"/>
  <c r="D311" i="1"/>
  <c r="C311" i="1"/>
  <c r="H311" i="1" s="1"/>
  <c r="H310" i="1"/>
  <c r="G310" i="1"/>
  <c r="D310" i="1"/>
  <c r="C310" i="1"/>
  <c r="H309" i="1"/>
  <c r="D309" i="1"/>
  <c r="C309" i="1"/>
  <c r="G309" i="1" s="1"/>
  <c r="D308" i="1"/>
  <c r="C308" i="1"/>
  <c r="H308" i="1" s="1"/>
  <c r="D307" i="1"/>
  <c r="C307" i="1"/>
  <c r="G307" i="1" s="1"/>
  <c r="D305" i="1"/>
  <c r="C305" i="1"/>
  <c r="H305" i="1" s="1"/>
  <c r="H304" i="1"/>
  <c r="G304" i="1"/>
  <c r="D304" i="1"/>
  <c r="C304" i="1"/>
  <c r="H303" i="1"/>
  <c r="D303" i="1"/>
  <c r="C303" i="1"/>
  <c r="G303" i="1" s="1"/>
  <c r="D302" i="1"/>
  <c r="C302" i="1"/>
  <c r="H302" i="1" s="1"/>
  <c r="H301" i="1"/>
  <c r="G301" i="1"/>
  <c r="D301" i="1"/>
  <c r="C301" i="1"/>
  <c r="H300" i="1"/>
  <c r="D300" i="1"/>
  <c r="C300" i="1"/>
  <c r="G300" i="1" s="1"/>
  <c r="D299" i="1"/>
  <c r="C299" i="1"/>
  <c r="H299" i="1" s="1"/>
  <c r="H298" i="1"/>
  <c r="G298" i="1"/>
  <c r="D298" i="1"/>
  <c r="C298" i="1"/>
  <c r="H297" i="1"/>
  <c r="D297" i="1"/>
  <c r="C297" i="1"/>
  <c r="G297" i="1" s="1"/>
  <c r="D296" i="1"/>
  <c r="C296" i="1"/>
  <c r="H296" i="1" s="1"/>
  <c r="H295" i="1"/>
  <c r="G295" i="1"/>
  <c r="D295" i="1"/>
  <c r="C295" i="1"/>
  <c r="H294" i="1"/>
  <c r="D294" i="1"/>
  <c r="C294" i="1"/>
  <c r="G294" i="1" s="1"/>
  <c r="H292" i="1"/>
  <c r="D292" i="1"/>
  <c r="C292" i="1"/>
  <c r="G292" i="1" s="1"/>
  <c r="D291" i="1"/>
  <c r="C291" i="1"/>
  <c r="G291" i="1" s="1"/>
  <c r="D290" i="1"/>
  <c r="C290" i="1"/>
  <c r="H290" i="1" s="1"/>
  <c r="D289" i="1"/>
  <c r="G289" i="1" s="1"/>
  <c r="C289" i="1"/>
  <c r="D288" i="1"/>
  <c r="C288" i="1"/>
  <c r="D284" i="1"/>
  <c r="C284" i="1"/>
  <c r="H284" i="1" s="1"/>
  <c r="H283" i="1"/>
  <c r="G283" i="1"/>
  <c r="D283" i="1"/>
  <c r="C283" i="1"/>
  <c r="H282" i="1"/>
  <c r="D282" i="1"/>
  <c r="C282" i="1"/>
  <c r="G282" i="1" s="1"/>
  <c r="D281" i="1"/>
  <c r="C281" i="1"/>
  <c r="H281" i="1" s="1"/>
  <c r="H280" i="1"/>
  <c r="G280" i="1"/>
  <c r="D280" i="1"/>
  <c r="C280" i="1"/>
  <c r="H279" i="1"/>
  <c r="D279" i="1"/>
  <c r="C279" i="1"/>
  <c r="G279" i="1" s="1"/>
  <c r="D278" i="1"/>
  <c r="C278" i="1"/>
  <c r="H278" i="1" s="1"/>
  <c r="H277" i="1"/>
  <c r="G277" i="1"/>
  <c r="D277" i="1"/>
  <c r="C277" i="1"/>
  <c r="H276" i="1"/>
  <c r="D276" i="1"/>
  <c r="C276" i="1"/>
  <c r="G276" i="1" s="1"/>
  <c r="D275" i="1"/>
  <c r="C275" i="1"/>
  <c r="H275" i="1" s="1"/>
  <c r="D274" i="1"/>
  <c r="C274" i="1"/>
  <c r="H274" i="1" s="1"/>
  <c r="D273" i="1"/>
  <c r="C273" i="1"/>
  <c r="G273" i="1" s="1"/>
  <c r="D272" i="1"/>
  <c r="C272" i="1"/>
  <c r="H272" i="1" s="1"/>
  <c r="D271" i="1"/>
  <c r="C271" i="1"/>
  <c r="H271" i="1" s="1"/>
  <c r="D270" i="1"/>
  <c r="C270" i="1"/>
  <c r="G270" i="1" s="1"/>
  <c r="D269" i="1"/>
  <c r="C269" i="1"/>
  <c r="H269" i="1" s="1"/>
  <c r="H268" i="1"/>
  <c r="G268" i="1"/>
  <c r="D268" i="1"/>
  <c r="C268" i="1"/>
  <c r="H267" i="1"/>
  <c r="G267" i="1"/>
  <c r="D267" i="1"/>
  <c r="C267" i="1"/>
  <c r="D266" i="1"/>
  <c r="C266" i="1"/>
  <c r="H266" i="1" s="1"/>
  <c r="H265" i="1"/>
  <c r="G265" i="1"/>
  <c r="D265" i="1"/>
  <c r="C265" i="1"/>
  <c r="H264" i="1"/>
  <c r="G264" i="1"/>
  <c r="D264" i="1"/>
  <c r="C264" i="1"/>
  <c r="D263" i="1"/>
  <c r="C263" i="1"/>
  <c r="H263" i="1" s="1"/>
  <c r="D262" i="1"/>
  <c r="C262" i="1"/>
  <c r="H262" i="1" s="1"/>
  <c r="G261" i="1"/>
  <c r="D261" i="1"/>
  <c r="C261" i="1"/>
  <c r="H261" i="1" s="1"/>
  <c r="D260" i="1"/>
  <c r="C260" i="1"/>
  <c r="H258" i="1"/>
  <c r="G258" i="1"/>
  <c r="D258" i="1"/>
  <c r="C258" i="1"/>
  <c r="D257" i="1"/>
  <c r="C257" i="1"/>
  <c r="H257" i="1" s="1"/>
  <c r="D256" i="1"/>
  <c r="C256" i="1"/>
  <c r="H256" i="1" s="1"/>
  <c r="D255" i="1"/>
  <c r="C255" i="1"/>
  <c r="H255" i="1" s="1"/>
  <c r="D254" i="1"/>
  <c r="C254" i="1"/>
  <c r="H254" i="1" s="1"/>
  <c r="H253" i="1"/>
  <c r="G253" i="1"/>
  <c r="D253" i="1"/>
  <c r="C253" i="1"/>
  <c r="H252" i="1"/>
  <c r="G252" i="1"/>
  <c r="D252" i="1"/>
  <c r="C252" i="1"/>
  <c r="D251" i="1"/>
  <c r="C251" i="1"/>
  <c r="H251" i="1" s="1"/>
  <c r="H250" i="1"/>
  <c r="G250" i="1"/>
  <c r="D250" i="1"/>
  <c r="C250" i="1"/>
  <c r="H249" i="1"/>
  <c r="G249" i="1"/>
  <c r="D249" i="1"/>
  <c r="C249" i="1"/>
  <c r="D248" i="1"/>
  <c r="H247" i="1"/>
  <c r="G247" i="1"/>
  <c r="D247" i="1"/>
  <c r="C247" i="1"/>
  <c r="H246" i="1"/>
  <c r="G246" i="1"/>
  <c r="D246" i="1"/>
  <c r="C246" i="1"/>
  <c r="D245" i="1"/>
  <c r="C245" i="1"/>
  <c r="H245" i="1" s="1"/>
  <c r="H244" i="1"/>
  <c r="G244" i="1"/>
  <c r="D244" i="1"/>
  <c r="C244" i="1"/>
  <c r="D243" i="1"/>
  <c r="C243" i="1"/>
  <c r="H243" i="1" s="1"/>
  <c r="D242" i="1"/>
  <c r="C242" i="1"/>
  <c r="H242" i="1" s="1"/>
  <c r="H241" i="1"/>
  <c r="G241" i="1"/>
  <c r="D241" i="1"/>
  <c r="C241" i="1"/>
  <c r="D240" i="1"/>
  <c r="G240" i="1" s="1"/>
  <c r="C240" i="1"/>
  <c r="D239" i="1"/>
  <c r="C239" i="1"/>
  <c r="H239" i="1" s="1"/>
  <c r="H238" i="1"/>
  <c r="D238" i="1"/>
  <c r="C238" i="1"/>
  <c r="H237" i="1"/>
  <c r="G237" i="1"/>
  <c r="D237" i="1"/>
  <c r="C237" i="1"/>
  <c r="C236" i="1"/>
  <c r="H235" i="1"/>
  <c r="G235" i="1"/>
  <c r="D235" i="1"/>
  <c r="C235" i="1"/>
  <c r="H234" i="1"/>
  <c r="G234" i="1"/>
  <c r="D234" i="1"/>
  <c r="C234" i="1"/>
  <c r="D233" i="1"/>
  <c r="C233" i="1"/>
  <c r="H233" i="1" s="1"/>
  <c r="H232" i="1"/>
  <c r="G232" i="1"/>
  <c r="D232" i="1"/>
  <c r="C232" i="1"/>
  <c r="H231" i="1"/>
  <c r="G231" i="1"/>
  <c r="D231" i="1"/>
  <c r="C231" i="1"/>
  <c r="D230" i="1"/>
  <c r="C230" i="1"/>
  <c r="H230" i="1" s="1"/>
  <c r="H229" i="1"/>
  <c r="G229" i="1"/>
  <c r="D229" i="1"/>
  <c r="C229" i="1"/>
  <c r="H228" i="1"/>
  <c r="G228" i="1"/>
  <c r="D228" i="1"/>
  <c r="C228" i="1"/>
  <c r="D227" i="1"/>
  <c r="C227" i="1"/>
  <c r="H227" i="1" s="1"/>
  <c r="H226" i="1"/>
  <c r="G226" i="1"/>
  <c r="D226" i="1"/>
  <c r="C226" i="1"/>
  <c r="H225" i="1"/>
  <c r="G225" i="1"/>
  <c r="D225" i="1"/>
  <c r="C225" i="1"/>
  <c r="D224" i="1"/>
  <c r="C224" i="1"/>
  <c r="H224" i="1" s="1"/>
  <c r="H223" i="1"/>
  <c r="D223" i="1"/>
  <c r="C223" i="1"/>
  <c r="G223" i="1" s="1"/>
  <c r="G222" i="1"/>
  <c r="D222" i="1"/>
  <c r="C222" i="1"/>
  <c r="H222" i="1" s="1"/>
  <c r="D221" i="1"/>
  <c r="C221" i="1"/>
  <c r="H221" i="1" s="1"/>
  <c r="H219" i="1"/>
  <c r="G219" i="1"/>
  <c r="D219" i="1"/>
  <c r="C219" i="1"/>
  <c r="D218" i="1"/>
  <c r="C218" i="1"/>
  <c r="H218" i="1" s="1"/>
  <c r="H217" i="1"/>
  <c r="G217" i="1"/>
  <c r="D217" i="1"/>
  <c r="C217" i="1"/>
  <c r="H216" i="1"/>
  <c r="G216" i="1"/>
  <c r="D216" i="1"/>
  <c r="C216" i="1"/>
  <c r="D215" i="1"/>
  <c r="C215" i="1"/>
  <c r="H215" i="1" s="1"/>
  <c r="H214" i="1"/>
  <c r="G214" i="1"/>
  <c r="D214" i="1"/>
  <c r="C214" i="1"/>
  <c r="H213" i="1"/>
  <c r="G213" i="1"/>
  <c r="D213" i="1"/>
  <c r="C213" i="1"/>
  <c r="D212" i="1"/>
  <c r="C212" i="1"/>
  <c r="H212" i="1" s="1"/>
  <c r="H210" i="1"/>
  <c r="G210" i="1"/>
  <c r="D210" i="1"/>
  <c r="C210" i="1"/>
  <c r="D209" i="1"/>
  <c r="C209" i="1"/>
  <c r="H209" i="1" s="1"/>
  <c r="H208" i="1"/>
  <c r="G208" i="1"/>
  <c r="D208" i="1"/>
  <c r="C208" i="1"/>
  <c r="H207" i="1"/>
  <c r="D207" i="1"/>
  <c r="C207" i="1"/>
  <c r="G207" i="1" s="1"/>
  <c r="D206" i="1"/>
  <c r="C206" i="1"/>
  <c r="H206" i="1" s="1"/>
  <c r="H205" i="1"/>
  <c r="G205" i="1"/>
  <c r="D205" i="1"/>
  <c r="C205" i="1"/>
  <c r="H204" i="1"/>
  <c r="G204" i="1"/>
  <c r="D204" i="1"/>
  <c r="C204" i="1"/>
  <c r="D203" i="1"/>
  <c r="C203" i="1"/>
  <c r="H203" i="1" s="1"/>
  <c r="H202" i="1"/>
  <c r="G202" i="1"/>
  <c r="D202" i="1"/>
  <c r="C202" i="1"/>
  <c r="H201" i="1"/>
  <c r="G201" i="1"/>
  <c r="D201" i="1"/>
  <c r="C201" i="1"/>
  <c r="D200" i="1"/>
  <c r="C200" i="1"/>
  <c r="H200" i="1" s="1"/>
  <c r="H199" i="1"/>
  <c r="G199" i="1"/>
  <c r="D199" i="1"/>
  <c r="C199" i="1"/>
  <c r="H198" i="1"/>
  <c r="G198" i="1"/>
  <c r="D198" i="1"/>
  <c r="C198" i="1"/>
  <c r="D197" i="1"/>
  <c r="C197" i="1"/>
  <c r="H197" i="1" s="1"/>
  <c r="H196" i="1"/>
  <c r="G196" i="1"/>
  <c r="D196" i="1"/>
  <c r="C196" i="1"/>
  <c r="H195" i="1"/>
  <c r="G195" i="1"/>
  <c r="D195" i="1"/>
  <c r="C195" i="1"/>
  <c r="D194" i="1"/>
  <c r="C194" i="1"/>
  <c r="H194" i="1" s="1"/>
  <c r="H193" i="1"/>
  <c r="G193" i="1"/>
  <c r="D193" i="1"/>
  <c r="C193" i="1"/>
  <c r="D192" i="1"/>
  <c r="D191" i="1"/>
  <c r="C191" i="1"/>
  <c r="H191" i="1" s="1"/>
  <c r="D190" i="1"/>
  <c r="C190" i="1"/>
  <c r="H190" i="1" s="1"/>
  <c r="H189" i="1"/>
  <c r="G189" i="1"/>
  <c r="D189" i="1"/>
  <c r="C189" i="1"/>
  <c r="D188" i="1"/>
  <c r="C188" i="1"/>
  <c r="H188" i="1" s="1"/>
  <c r="G187" i="1"/>
  <c r="D187" i="1"/>
  <c r="C187" i="1"/>
  <c r="H187" i="1" s="1"/>
  <c r="D186" i="1"/>
  <c r="C186" i="1"/>
  <c r="G186" i="1" s="1"/>
  <c r="D185" i="1"/>
  <c r="C185" i="1"/>
  <c r="H185" i="1" s="1"/>
  <c r="D184" i="1"/>
  <c r="D183" i="1"/>
  <c r="C183" i="1"/>
  <c r="H183" i="1" s="1"/>
  <c r="D182" i="1"/>
  <c r="C182" i="1"/>
  <c r="H182" i="1" s="1"/>
  <c r="H181" i="1"/>
  <c r="G181" i="1"/>
  <c r="D181" i="1"/>
  <c r="C181" i="1"/>
  <c r="H180" i="1"/>
  <c r="D180" i="1"/>
  <c r="C180" i="1"/>
  <c r="G180" i="1" s="1"/>
  <c r="D179" i="1"/>
  <c r="C179" i="1"/>
  <c r="H179" i="1" s="1"/>
  <c r="H178" i="1"/>
  <c r="G178" i="1"/>
  <c r="D178" i="1"/>
  <c r="C178" i="1"/>
  <c r="D177" i="1"/>
  <c r="C177" i="1"/>
  <c r="H177" i="1" s="1"/>
  <c r="D176" i="1"/>
  <c r="C176" i="1"/>
  <c r="H176" i="1" s="1"/>
  <c r="H175" i="1"/>
  <c r="G175" i="1"/>
  <c r="D175" i="1"/>
  <c r="C175" i="1"/>
  <c r="H174" i="1"/>
  <c r="G174" i="1"/>
  <c r="D174" i="1"/>
  <c r="C174" i="1"/>
  <c r="D173" i="1"/>
  <c r="C173" i="1"/>
  <c r="H173" i="1" s="1"/>
  <c r="H172" i="1"/>
  <c r="D172" i="1"/>
  <c r="C172" i="1"/>
  <c r="G172" i="1" s="1"/>
  <c r="H171" i="1"/>
  <c r="D171" i="1"/>
  <c r="C171" i="1"/>
  <c r="G171" i="1" s="1"/>
  <c r="D170" i="1"/>
  <c r="C170" i="1"/>
  <c r="H170" i="1" s="1"/>
  <c r="D169" i="1"/>
  <c r="C169" i="1"/>
  <c r="H169" i="1" s="1"/>
  <c r="H168" i="1"/>
  <c r="D168" i="1"/>
  <c r="C168" i="1"/>
  <c r="G168" i="1" s="1"/>
  <c r="D167" i="1"/>
  <c r="C167" i="1"/>
  <c r="H167" i="1" s="1"/>
  <c r="H166" i="1"/>
  <c r="G166" i="1"/>
  <c r="D166" i="1"/>
  <c r="C166" i="1"/>
  <c r="D165" i="1"/>
  <c r="D164" i="1"/>
  <c r="C164" i="1"/>
  <c r="H164" i="1" s="1"/>
  <c r="G163" i="1"/>
  <c r="D163" i="1"/>
  <c r="C163" i="1"/>
  <c r="H163" i="1" s="1"/>
  <c r="D162" i="1"/>
  <c r="C162" i="1"/>
  <c r="H162" i="1" s="1"/>
  <c r="D161" i="1"/>
  <c r="C161" i="1"/>
  <c r="H161" i="1" s="1"/>
  <c r="G160" i="1"/>
  <c r="D160" i="1"/>
  <c r="C160" i="1"/>
  <c r="H160" i="1" s="1"/>
  <c r="D159" i="1"/>
  <c r="D158" i="1"/>
  <c r="C158" i="1"/>
  <c r="H158" i="1" s="1"/>
  <c r="D157" i="1"/>
  <c r="C157" i="1"/>
  <c r="H157" i="1" s="1"/>
  <c r="D156" i="1"/>
  <c r="C156" i="1"/>
  <c r="H156" i="1" s="1"/>
  <c r="D155" i="1"/>
  <c r="C155" i="1"/>
  <c r="H155" i="1" s="1"/>
  <c r="H154" i="1"/>
  <c r="D154" i="1"/>
  <c r="C154" i="1"/>
  <c r="G154" i="1" s="1"/>
  <c r="D153" i="1"/>
  <c r="C153" i="1"/>
  <c r="H153" i="1" s="1"/>
  <c r="D152" i="1"/>
  <c r="C152" i="1"/>
  <c r="H152" i="1" s="1"/>
  <c r="H151" i="1"/>
  <c r="D151" i="1"/>
  <c r="C151" i="1"/>
  <c r="G151" i="1" s="1"/>
  <c r="G150" i="1"/>
  <c r="D150" i="1"/>
  <c r="C150" i="1"/>
  <c r="H150" i="1" s="1"/>
  <c r="D149" i="1"/>
  <c r="C149" i="1"/>
  <c r="H149" i="1" s="1"/>
  <c r="D148" i="1"/>
  <c r="D146" i="1"/>
  <c r="C146" i="1"/>
  <c r="H146" i="1" s="1"/>
  <c r="H145" i="1"/>
  <c r="G145" i="1"/>
  <c r="D145" i="1"/>
  <c r="C145" i="1"/>
  <c r="H144" i="1"/>
  <c r="G144" i="1"/>
  <c r="D144" i="1"/>
  <c r="C144" i="1"/>
  <c r="D143" i="1"/>
  <c r="C143" i="1"/>
  <c r="H143" i="1" s="1"/>
  <c r="H142" i="1"/>
  <c r="G142" i="1"/>
  <c r="D142" i="1"/>
  <c r="C142" i="1"/>
  <c r="H141" i="1"/>
  <c r="G141" i="1"/>
  <c r="D141" i="1"/>
  <c r="C141" i="1"/>
  <c r="D140" i="1"/>
  <c r="C140" i="1"/>
  <c r="H140" i="1" s="1"/>
  <c r="H139" i="1"/>
  <c r="G139" i="1"/>
  <c r="D139" i="1"/>
  <c r="C139" i="1"/>
  <c r="H138" i="1"/>
  <c r="G138" i="1"/>
  <c r="D138" i="1"/>
  <c r="C138" i="1"/>
  <c r="D137" i="1"/>
  <c r="C137" i="1"/>
  <c r="H137" i="1" s="1"/>
  <c r="H136" i="1"/>
  <c r="G136" i="1"/>
  <c r="D136" i="1"/>
  <c r="C136" i="1"/>
  <c r="D135" i="1"/>
  <c r="D134" i="1"/>
  <c r="C134" i="1"/>
  <c r="H134" i="1" s="1"/>
  <c r="H133" i="1"/>
  <c r="G133" i="1"/>
  <c r="D133" i="1"/>
  <c r="C133" i="1"/>
  <c r="H132" i="1"/>
  <c r="G132" i="1"/>
  <c r="D132" i="1"/>
  <c r="C132" i="1"/>
  <c r="D131" i="1"/>
  <c r="C131" i="1"/>
  <c r="D130" i="1"/>
  <c r="C130" i="1"/>
  <c r="D128" i="1"/>
  <c r="C128" i="1"/>
  <c r="H128" i="1" s="1"/>
  <c r="H127" i="1"/>
  <c r="G127" i="1"/>
  <c r="D127" i="1"/>
  <c r="C127" i="1"/>
  <c r="D126" i="1"/>
  <c r="C126" i="1"/>
  <c r="H126" i="1" s="1"/>
  <c r="D125" i="1"/>
  <c r="C125" i="1"/>
  <c r="H125" i="1" s="1"/>
  <c r="H124" i="1"/>
  <c r="G124" i="1"/>
  <c r="D124" i="1"/>
  <c r="C124" i="1"/>
  <c r="H123" i="1"/>
  <c r="D123" i="1"/>
  <c r="C123" i="1"/>
  <c r="G123" i="1" s="1"/>
  <c r="D122" i="1"/>
  <c r="C122" i="1"/>
  <c r="H122" i="1" s="1"/>
  <c r="D121" i="1"/>
  <c r="C121" i="1"/>
  <c r="H121" i="1" s="1"/>
  <c r="D120" i="1"/>
  <c r="D119" i="1"/>
  <c r="C119" i="1"/>
  <c r="H119" i="1" s="1"/>
  <c r="H118" i="1"/>
  <c r="G118" i="1"/>
  <c r="D118" i="1"/>
  <c r="C118" i="1"/>
  <c r="H117" i="1"/>
  <c r="G117" i="1"/>
  <c r="D117" i="1"/>
  <c r="C117" i="1"/>
  <c r="D116" i="1"/>
  <c r="C116" i="1"/>
  <c r="H116" i="1" s="1"/>
  <c r="H115" i="1"/>
  <c r="G115" i="1"/>
  <c r="D115" i="1"/>
  <c r="C115" i="1"/>
  <c r="H114" i="1"/>
  <c r="G114" i="1"/>
  <c r="D114" i="1"/>
  <c r="C114" i="1"/>
  <c r="D113" i="1"/>
  <c r="C113" i="1"/>
  <c r="H113" i="1" s="1"/>
  <c r="H112" i="1"/>
  <c r="G112" i="1"/>
  <c r="D112" i="1"/>
  <c r="C112" i="1"/>
  <c r="H111" i="1"/>
  <c r="G111" i="1"/>
  <c r="D111" i="1"/>
  <c r="C111" i="1"/>
  <c r="D110" i="1"/>
  <c r="C110" i="1"/>
  <c r="H110" i="1" s="1"/>
  <c r="H109" i="1"/>
  <c r="G109" i="1"/>
  <c r="D109" i="1"/>
  <c r="C109" i="1"/>
  <c r="H108" i="1"/>
  <c r="G108" i="1"/>
  <c r="D108" i="1"/>
  <c r="C108" i="1"/>
  <c r="D107" i="1"/>
  <c r="C107" i="1"/>
  <c r="H107" i="1" s="1"/>
  <c r="H106" i="1"/>
  <c r="G106" i="1"/>
  <c r="D106" i="1"/>
  <c r="C106" i="1"/>
  <c r="H105" i="1"/>
  <c r="G105" i="1"/>
  <c r="D105" i="1"/>
  <c r="C105" i="1"/>
  <c r="D104" i="1"/>
  <c r="C104" i="1"/>
  <c r="H104" i="1" s="1"/>
  <c r="H103" i="1"/>
  <c r="G103" i="1"/>
  <c r="D103" i="1"/>
  <c r="C103" i="1"/>
  <c r="D102" i="1"/>
  <c r="D101" i="1"/>
  <c r="C101" i="1"/>
  <c r="H101" i="1" s="1"/>
  <c r="H100" i="1"/>
  <c r="G100" i="1"/>
  <c r="D100" i="1"/>
  <c r="C100" i="1"/>
  <c r="H99" i="1"/>
  <c r="G99" i="1"/>
  <c r="D99" i="1"/>
  <c r="C99" i="1"/>
  <c r="D98" i="1"/>
  <c r="C98" i="1"/>
  <c r="H98" i="1" s="1"/>
  <c r="H97" i="1"/>
  <c r="G97" i="1"/>
  <c r="D97" i="1"/>
  <c r="C97" i="1"/>
  <c r="H96" i="1"/>
  <c r="G96" i="1"/>
  <c r="D96" i="1"/>
  <c r="C96" i="1"/>
  <c r="D95" i="1"/>
  <c r="C95" i="1"/>
  <c r="H95" i="1" s="1"/>
  <c r="H94" i="1"/>
  <c r="G94" i="1"/>
  <c r="D94" i="1"/>
  <c r="C94" i="1"/>
  <c r="H93" i="1"/>
  <c r="G93" i="1"/>
  <c r="D93" i="1"/>
  <c r="C93" i="1"/>
  <c r="D92" i="1"/>
  <c r="C92" i="1"/>
  <c r="H92" i="1" s="1"/>
  <c r="H91" i="1"/>
  <c r="G91" i="1"/>
  <c r="D91" i="1"/>
  <c r="C91" i="1"/>
  <c r="H90" i="1"/>
  <c r="G90" i="1"/>
  <c r="D90" i="1"/>
  <c r="C90" i="1"/>
  <c r="D89" i="1"/>
  <c r="C89" i="1"/>
  <c r="H89" i="1" s="1"/>
  <c r="H88" i="1"/>
  <c r="G88" i="1"/>
  <c r="D88" i="1"/>
  <c r="C88" i="1"/>
  <c r="H87" i="1"/>
  <c r="G87" i="1"/>
  <c r="D87" i="1"/>
  <c r="C87" i="1"/>
  <c r="D86" i="1"/>
  <c r="C86" i="1"/>
  <c r="H86" i="1" s="1"/>
  <c r="H85" i="1"/>
  <c r="D85" i="1"/>
  <c r="C85" i="1"/>
  <c r="G85" i="1" s="1"/>
  <c r="D84" i="1"/>
  <c r="C84" i="1"/>
  <c r="H84" i="1" s="1"/>
  <c r="D83" i="1"/>
  <c r="C83" i="1"/>
  <c r="H83" i="1" s="1"/>
  <c r="H82" i="1"/>
  <c r="G82" i="1"/>
  <c r="D82" i="1"/>
  <c r="C82" i="1"/>
  <c r="D81" i="1"/>
  <c r="C81" i="1"/>
  <c r="H81" i="1" s="1"/>
  <c r="D80" i="1"/>
  <c r="C80" i="1"/>
  <c r="H80" i="1" s="1"/>
  <c r="D79" i="1"/>
  <c r="D78" i="1"/>
  <c r="D77" i="1"/>
  <c r="C77" i="1"/>
  <c r="H77" i="1" s="1"/>
  <c r="D76" i="1"/>
  <c r="C76" i="1"/>
  <c r="H76" i="1" s="1"/>
  <c r="H75" i="1"/>
  <c r="G75" i="1"/>
  <c r="D75" i="1"/>
  <c r="C75" i="1"/>
  <c r="D74" i="1"/>
  <c r="C74" i="1"/>
  <c r="H74" i="1" s="1"/>
  <c r="H73" i="1"/>
  <c r="D73" i="1"/>
  <c r="C73" i="1"/>
  <c r="G73" i="1" s="1"/>
  <c r="D72" i="1"/>
  <c r="C72" i="1"/>
  <c r="H72" i="1" s="1"/>
  <c r="D71" i="1"/>
  <c r="C71" i="1"/>
  <c r="H71" i="1" s="1"/>
  <c r="H70" i="1"/>
  <c r="G70" i="1"/>
  <c r="D70" i="1"/>
  <c r="C70" i="1"/>
  <c r="H69" i="1"/>
  <c r="G69" i="1"/>
  <c r="D69" i="1"/>
  <c r="C69" i="1"/>
  <c r="D68" i="1"/>
  <c r="C68" i="1"/>
  <c r="H68" i="1" s="1"/>
  <c r="H67" i="1"/>
  <c r="G67" i="1"/>
  <c r="D67" i="1"/>
  <c r="C67" i="1"/>
  <c r="H66" i="1"/>
  <c r="D66" i="1"/>
  <c r="C66" i="1"/>
  <c r="G66" i="1" s="1"/>
  <c r="D65" i="1"/>
  <c r="C65" i="1"/>
  <c r="H65" i="1" s="1"/>
  <c r="D64" i="1"/>
  <c r="C64" i="1"/>
  <c r="G64" i="1" s="1"/>
  <c r="H63" i="1"/>
  <c r="G63" i="1"/>
  <c r="D63" i="1"/>
  <c r="C63" i="1"/>
  <c r="D62" i="1"/>
  <c r="C62" i="1"/>
  <c r="H62" i="1" s="1"/>
  <c r="H61" i="1"/>
  <c r="G61" i="1"/>
  <c r="D61" i="1"/>
  <c r="C61" i="1"/>
  <c r="H60" i="1"/>
  <c r="G60" i="1"/>
  <c r="D60" i="1"/>
  <c r="C60" i="1"/>
  <c r="D59" i="1"/>
  <c r="C59" i="1"/>
  <c r="H59" i="1" s="1"/>
  <c r="D58" i="1"/>
  <c r="C58" i="1"/>
  <c r="H58" i="1" s="1"/>
  <c r="H57" i="1"/>
  <c r="G57" i="1"/>
  <c r="D57" i="1"/>
  <c r="C57" i="1"/>
  <c r="D56" i="1"/>
  <c r="C56" i="1"/>
  <c r="H56" i="1" s="1"/>
  <c r="H55" i="1"/>
  <c r="G55" i="1"/>
  <c r="D55" i="1"/>
  <c r="C55" i="1"/>
  <c r="H54" i="1"/>
  <c r="G54" i="1"/>
  <c r="D54" i="1"/>
  <c r="C54" i="1"/>
  <c r="D53" i="1"/>
  <c r="C53" i="1"/>
  <c r="H53" i="1" s="1"/>
  <c r="H52" i="1"/>
  <c r="G52" i="1"/>
  <c r="D52" i="1"/>
  <c r="C52" i="1"/>
  <c r="H51" i="1"/>
  <c r="G51" i="1"/>
  <c r="D51" i="1"/>
  <c r="C51" i="1"/>
  <c r="D50" i="1"/>
  <c r="C50" i="1"/>
  <c r="H50" i="1" s="1"/>
  <c r="H49" i="1"/>
  <c r="G49" i="1"/>
  <c r="D49" i="1"/>
  <c r="C49" i="1"/>
  <c r="H48" i="1"/>
  <c r="G48" i="1"/>
  <c r="D48" i="1"/>
  <c r="C48" i="1"/>
  <c r="D47" i="1"/>
  <c r="C47" i="1"/>
  <c r="H47" i="1" s="1"/>
  <c r="D46" i="1"/>
  <c r="H45" i="1"/>
  <c r="G45" i="1"/>
  <c r="D45" i="1"/>
  <c r="C45" i="1"/>
  <c r="D44" i="1"/>
  <c r="C44" i="1"/>
  <c r="H44" i="1" s="1"/>
  <c r="H43" i="1"/>
  <c r="G43" i="1"/>
  <c r="D43" i="1"/>
  <c r="C43" i="1"/>
  <c r="H42" i="1"/>
  <c r="G42" i="1"/>
  <c r="D42" i="1"/>
  <c r="C42" i="1"/>
  <c r="D41" i="1"/>
  <c r="C41" i="1"/>
  <c r="H41" i="1" s="1"/>
  <c r="D40" i="1"/>
  <c r="H39" i="1"/>
  <c r="G39" i="1"/>
  <c r="D39" i="1"/>
  <c r="C39" i="1"/>
  <c r="D38" i="1"/>
  <c r="C38" i="1"/>
  <c r="H38" i="1" s="1"/>
  <c r="H37" i="1"/>
  <c r="G37" i="1"/>
  <c r="D37" i="1"/>
  <c r="C37" i="1"/>
  <c r="H36" i="1"/>
  <c r="G36" i="1"/>
  <c r="D36" i="1"/>
  <c r="C36" i="1"/>
  <c r="D35" i="1"/>
  <c r="C35" i="1"/>
  <c r="H35" i="1" s="1"/>
  <c r="H34" i="1"/>
  <c r="G34" i="1"/>
  <c r="D34" i="1"/>
  <c r="C34" i="1"/>
  <c r="H33" i="1"/>
  <c r="G33" i="1"/>
  <c r="D33" i="1"/>
  <c r="C33" i="1"/>
  <c r="D32" i="1"/>
  <c r="C32" i="1"/>
  <c r="H32" i="1" s="1"/>
  <c r="H31" i="1"/>
  <c r="G31" i="1"/>
  <c r="D31" i="1"/>
  <c r="C31" i="1"/>
  <c r="H30" i="1"/>
  <c r="G30" i="1"/>
  <c r="D30" i="1"/>
  <c r="C30" i="1"/>
  <c r="D29" i="1"/>
  <c r="C29" i="1"/>
  <c r="H29" i="1" s="1"/>
  <c r="H28" i="1"/>
  <c r="G28" i="1"/>
  <c r="D28" i="1"/>
  <c r="C28" i="1"/>
  <c r="H27" i="1"/>
  <c r="G27" i="1"/>
  <c r="D27" i="1"/>
  <c r="C27" i="1"/>
  <c r="D26" i="1"/>
  <c r="C26" i="1"/>
  <c r="H26" i="1" s="1"/>
  <c r="H25" i="1"/>
  <c r="G25" i="1"/>
  <c r="D25" i="1"/>
  <c r="C25" i="1"/>
  <c r="H24" i="1"/>
  <c r="G24" i="1"/>
  <c r="D24" i="1"/>
  <c r="C24" i="1"/>
  <c r="D23" i="1"/>
  <c r="C23" i="1"/>
  <c r="H23" i="1" s="1"/>
  <c r="H22" i="1"/>
  <c r="G22" i="1"/>
  <c r="D22" i="1"/>
  <c r="C22" i="1"/>
  <c r="H21" i="1"/>
  <c r="G21" i="1"/>
  <c r="D21" i="1"/>
  <c r="C21" i="1"/>
  <c r="D20" i="1"/>
  <c r="C20" i="1"/>
  <c r="H20" i="1" s="1"/>
  <c r="H19" i="1"/>
  <c r="G19" i="1"/>
  <c r="D19" i="1"/>
  <c r="C19" i="1"/>
  <c r="H18" i="1"/>
  <c r="G18" i="1"/>
  <c r="D18" i="1"/>
  <c r="C18" i="1"/>
  <c r="D17" i="1"/>
  <c r="C17" i="1"/>
  <c r="H17" i="1" s="1"/>
  <c r="H16" i="1"/>
  <c r="G16" i="1"/>
  <c r="D16" i="1"/>
  <c r="C16" i="1"/>
  <c r="H15" i="1"/>
  <c r="G15" i="1"/>
  <c r="D15" i="1"/>
  <c r="C15" i="1"/>
  <c r="D14" i="1"/>
  <c r="C14" i="1"/>
  <c r="H14" i="1" s="1"/>
  <c r="H13" i="1"/>
  <c r="G13" i="1"/>
  <c r="D13" i="1"/>
  <c r="C13" i="1"/>
  <c r="H12" i="1"/>
  <c r="G12" i="1"/>
  <c r="D12" i="1"/>
  <c r="C12" i="1"/>
  <c r="D11" i="1"/>
  <c r="C11" i="1"/>
  <c r="H11" i="1" s="1"/>
  <c r="H10" i="1"/>
  <c r="G10" i="1"/>
  <c r="D10" i="1"/>
  <c r="C10" i="1"/>
  <c r="H9" i="1"/>
  <c r="G9" i="1"/>
  <c r="D9" i="1"/>
  <c r="C9" i="1"/>
  <c r="D8" i="1"/>
  <c r="C8" i="1"/>
  <c r="H8" i="1" s="1"/>
  <c r="H7" i="1"/>
  <c r="G7" i="1"/>
  <c r="D7" i="1"/>
  <c r="C7" i="1"/>
  <c r="H6" i="1"/>
  <c r="G6" i="1"/>
  <c r="D6" i="1"/>
  <c r="C6" i="1"/>
  <c r="D5" i="1"/>
  <c r="C5" i="1"/>
  <c r="H5" i="1" s="1"/>
  <c r="H4" i="1"/>
  <c r="G4" i="1"/>
  <c r="D4" i="1"/>
  <c r="C4" i="1"/>
  <c r="D3" i="1"/>
  <c r="E293" i="9" l="1"/>
  <c r="B293" i="9" s="1"/>
  <c r="E33" i="9"/>
  <c r="B33" i="9" s="1"/>
  <c r="F217" i="9"/>
  <c r="B275" i="9"/>
  <c r="B144" i="9"/>
  <c r="G671" i="1"/>
  <c r="G710" i="1"/>
  <c r="G798" i="1"/>
  <c r="G840" i="1"/>
  <c r="H861" i="1"/>
  <c r="H870" i="1"/>
  <c r="G930" i="1"/>
  <c r="G943" i="1"/>
  <c r="G947" i="1"/>
  <c r="E63" i="9"/>
  <c r="B63" i="9" s="1"/>
  <c r="B231" i="9"/>
  <c r="G836" i="1"/>
  <c r="G896" i="1"/>
  <c r="H752" i="1"/>
  <c r="H761" i="1"/>
  <c r="G773" i="1"/>
  <c r="H786" i="1"/>
  <c r="G806" i="1"/>
  <c r="G858" i="1"/>
  <c r="H866" i="1"/>
  <c r="G879" i="1"/>
  <c r="H926" i="1"/>
  <c r="G944" i="1"/>
  <c r="E39" i="9"/>
  <c r="B39" i="9" s="1"/>
  <c r="E111" i="9"/>
  <c r="B111" i="9" s="1"/>
  <c r="B221" i="9"/>
  <c r="G662" i="1"/>
  <c r="G701" i="1"/>
  <c r="G765" i="1"/>
  <c r="G782" i="1"/>
  <c r="G824" i="1"/>
  <c r="G854" i="1"/>
  <c r="G914" i="1"/>
  <c r="G948" i="1"/>
  <c r="B72" i="9"/>
  <c r="E75" i="9"/>
  <c r="B75" i="9" s="1"/>
  <c r="B250" i="9"/>
  <c r="F256" i="9"/>
  <c r="B256" i="9" s="1"/>
  <c r="G803" i="1"/>
  <c r="H816" i="1"/>
  <c r="G842" i="1"/>
  <c r="G876" i="1"/>
  <c r="G893" i="1"/>
  <c r="H906" i="1"/>
  <c r="H936" i="1"/>
  <c r="G940" i="1"/>
  <c r="G945" i="1"/>
  <c r="B48" i="9"/>
  <c r="H768" i="1"/>
  <c r="G770" i="1"/>
  <c r="G812" i="1"/>
  <c r="G851" i="1"/>
  <c r="G872" i="1"/>
  <c r="G902" i="1"/>
  <c r="F232" i="9"/>
  <c r="B232" i="9" s="1"/>
  <c r="G713" i="1"/>
  <c r="H750" i="1"/>
  <c r="H775" i="1"/>
  <c r="G779" i="1"/>
  <c r="G800" i="1"/>
  <c r="G821" i="1"/>
  <c r="H825" i="1"/>
  <c r="H834" i="1"/>
  <c r="H885" i="1"/>
  <c r="G911" i="1"/>
  <c r="H924" i="1"/>
  <c r="F260" i="9"/>
  <c r="B260" i="9" s="1"/>
  <c r="G677" i="1"/>
  <c r="G788" i="1"/>
  <c r="G860" i="1"/>
  <c r="H864" i="1"/>
  <c r="G881" i="1"/>
  <c r="G894" i="1"/>
  <c r="G920" i="1"/>
  <c r="G933" i="1"/>
  <c r="B261" i="9"/>
  <c r="H903" i="1"/>
  <c r="B120" i="9"/>
  <c r="F254" i="9"/>
  <c r="B254" i="9" s="1"/>
  <c r="G632" i="1"/>
  <c r="C449" i="1"/>
  <c r="D421" i="4"/>
  <c r="C415" i="1" s="1"/>
  <c r="H307" i="1"/>
  <c r="H405" i="1"/>
  <c r="G401" i="1"/>
  <c r="G391" i="1"/>
  <c r="H379" i="1"/>
  <c r="H378" i="1"/>
  <c r="H373" i="1"/>
  <c r="H366" i="1"/>
  <c r="H372" i="1"/>
  <c r="H369" i="1"/>
  <c r="F369" i="4"/>
  <c r="H363" i="1"/>
  <c r="H360" i="1"/>
  <c r="H354" i="1"/>
  <c r="H312" i="1"/>
  <c r="G316" i="1"/>
  <c r="F247" i="4"/>
  <c r="G243" i="1"/>
  <c r="H288" i="1"/>
  <c r="H411" i="1"/>
  <c r="G413" i="1"/>
  <c r="H291" i="1"/>
  <c r="E273" i="9"/>
  <c r="B273" i="9" s="1"/>
  <c r="H273" i="1"/>
  <c r="H270" i="1"/>
  <c r="G274" i="1"/>
  <c r="G271" i="1"/>
  <c r="D263" i="4"/>
  <c r="C259" i="1" s="1"/>
  <c r="E70" i="9"/>
  <c r="B70" i="9" s="1"/>
  <c r="G262" i="1"/>
  <c r="G255" i="1"/>
  <c r="G256" i="1"/>
  <c r="D252" i="4"/>
  <c r="C248" i="1" s="1"/>
  <c r="H248" i="1" s="1"/>
  <c r="G238" i="1"/>
  <c r="H184" i="1"/>
  <c r="G184" i="1"/>
  <c r="F188" i="4"/>
  <c r="H186" i="1"/>
  <c r="G190" i="1"/>
  <c r="F222" i="9"/>
  <c r="B222" i="9" s="1"/>
  <c r="G183" i="1"/>
  <c r="G177" i="1"/>
  <c r="C165" i="1"/>
  <c r="G169" i="1"/>
  <c r="D163" i="4"/>
  <c r="G162" i="1"/>
  <c r="F164" i="4"/>
  <c r="G156" i="1"/>
  <c r="G157" i="1"/>
  <c r="D152" i="4"/>
  <c r="C148" i="1" s="1"/>
  <c r="G153" i="1"/>
  <c r="C135" i="1"/>
  <c r="H129" i="1"/>
  <c r="H130" i="1"/>
  <c r="G126" i="1"/>
  <c r="G121" i="1"/>
  <c r="G84" i="1"/>
  <c r="G81" i="1"/>
  <c r="C79" i="1"/>
  <c r="G72" i="1"/>
  <c r="G76" i="1"/>
  <c r="H64" i="1"/>
  <c r="G58" i="1"/>
  <c r="H1238" i="1"/>
  <c r="G1259" i="1"/>
  <c r="H1274" i="1"/>
  <c r="H1284" i="1"/>
  <c r="H1244" i="1"/>
  <c r="H1254" i="1"/>
  <c r="H1269" i="1"/>
  <c r="H1290" i="1"/>
  <c r="E309" i="9"/>
  <c r="B309" i="9" s="1"/>
  <c r="H1265" i="1"/>
  <c r="E301" i="9"/>
  <c r="B301" i="9" s="1"/>
  <c r="H1256" i="1"/>
  <c r="H1266" i="1"/>
  <c r="H1271" i="1"/>
  <c r="H1292" i="1"/>
  <c r="H1281" i="1"/>
  <c r="B299" i="9"/>
  <c r="H1241" i="1"/>
  <c r="H1251" i="1"/>
  <c r="H1262" i="1"/>
  <c r="H1287" i="1"/>
  <c r="G1247" i="1"/>
  <c r="H1257" i="1"/>
  <c r="H1272" i="1"/>
  <c r="G1277" i="1"/>
  <c r="H1242" i="1"/>
  <c r="D258" i="5"/>
  <c r="F259" i="5"/>
  <c r="F245" i="5"/>
  <c r="C1222" i="1"/>
  <c r="H1229" i="1"/>
  <c r="F250" i="5"/>
  <c r="H1226" i="1"/>
  <c r="E282" i="9"/>
  <c r="B282" i="9" s="1"/>
  <c r="H1217" i="1"/>
  <c r="F234" i="5"/>
  <c r="H1166" i="1"/>
  <c r="G1154" i="1"/>
  <c r="G1155" i="1"/>
  <c r="G1145" i="1"/>
  <c r="G1142" i="1"/>
  <c r="G1131" i="1"/>
  <c r="H1127" i="1"/>
  <c r="G1133" i="1"/>
  <c r="G1063" i="1"/>
  <c r="H1064" i="1"/>
  <c r="H1056" i="1"/>
  <c r="G1060" i="1"/>
  <c r="H1058" i="1"/>
  <c r="H1052" i="1"/>
  <c r="G1048" i="1"/>
  <c r="H1055" i="1"/>
  <c r="G1053" i="1"/>
  <c r="G1054" i="1"/>
  <c r="C1041" i="1"/>
  <c r="G1045" i="1"/>
  <c r="G1042" i="1"/>
  <c r="H1043" i="1"/>
  <c r="H1037" i="1"/>
  <c r="G1039" i="1"/>
  <c r="H1040" i="1"/>
  <c r="G1033" i="1"/>
  <c r="C1030" i="1"/>
  <c r="G1023" i="1"/>
  <c r="G1024" i="1"/>
  <c r="H1025" i="1"/>
  <c r="G1014" i="1"/>
  <c r="G1015" i="1"/>
  <c r="H1016" i="1"/>
  <c r="G1007" i="1"/>
  <c r="G1012" i="1"/>
  <c r="G1009" i="1"/>
  <c r="G1003" i="1"/>
  <c r="G1004" i="1"/>
  <c r="G1001" i="1"/>
  <c r="G1005" i="1"/>
  <c r="G994" i="1"/>
  <c r="G995" i="1"/>
  <c r="H989" i="1"/>
  <c r="H986" i="1"/>
  <c r="G987" i="1"/>
  <c r="G1412" i="1"/>
  <c r="H1414" i="1"/>
  <c r="D114" i="6"/>
  <c r="H1411" i="1"/>
  <c r="H1405" i="1"/>
  <c r="H1406" i="1"/>
  <c r="H1402" i="1"/>
  <c r="G405" i="1"/>
  <c r="E643" i="4"/>
  <c r="D637" i="1" s="1"/>
  <c r="G404" i="1"/>
  <c r="H289" i="1"/>
  <c r="E644" i="4"/>
  <c r="D638" i="1" s="1"/>
  <c r="D412" i="1"/>
  <c r="H412" i="1" s="1"/>
  <c r="F417" i="4"/>
  <c r="G288" i="1"/>
  <c r="H240" i="1"/>
  <c r="F244" i="4"/>
  <c r="E64" i="9"/>
  <c r="B64" i="9" s="1"/>
  <c r="H260" i="1"/>
  <c r="F240" i="4"/>
  <c r="H236" i="1"/>
  <c r="E224" i="4"/>
  <c r="D220" i="1" s="1"/>
  <c r="G129" i="1"/>
  <c r="G130" i="1"/>
  <c r="H131" i="1"/>
  <c r="F133" i="4"/>
  <c r="F134" i="4"/>
  <c r="E289" i="9"/>
  <c r="B289" i="9" s="1"/>
  <c r="G1226" i="1"/>
  <c r="E283" i="9"/>
  <c r="B283" i="9" s="1"/>
  <c r="G1224" i="1"/>
  <c r="G1127" i="1"/>
  <c r="H1128" i="1"/>
  <c r="G1414" i="1"/>
  <c r="E114" i="6"/>
  <c r="C1576" i="1"/>
  <c r="G1499" i="1"/>
  <c r="G1500" i="1"/>
  <c r="E286" i="9"/>
  <c r="B286" i="9" s="1"/>
  <c r="E303" i="9"/>
  <c r="B303" i="9" s="1"/>
  <c r="E300" i="9"/>
  <c r="B300" i="9" s="1"/>
  <c r="H382" i="1"/>
  <c r="G398" i="1"/>
  <c r="G411" i="1"/>
  <c r="H486" i="1"/>
  <c r="H490" i="1"/>
  <c r="G490" i="1"/>
  <c r="H498" i="1"/>
  <c r="H502" i="1"/>
  <c r="G502" i="1"/>
  <c r="H510" i="1"/>
  <c r="H514" i="1"/>
  <c r="G514" i="1"/>
  <c r="H526" i="1"/>
  <c r="G526" i="1"/>
  <c r="H534" i="1"/>
  <c r="H579" i="1"/>
  <c r="G579" i="1"/>
  <c r="H588" i="1"/>
  <c r="G588" i="1"/>
  <c r="H597" i="1"/>
  <c r="H627" i="1"/>
  <c r="H642" i="1"/>
  <c r="H837" i="1"/>
  <c r="G385" i="1"/>
  <c r="G395" i="1"/>
  <c r="G422" i="1"/>
  <c r="H426" i="1"/>
  <c r="H430" i="1"/>
  <c r="G430" i="1"/>
  <c r="H438" i="1"/>
  <c r="H442" i="1"/>
  <c r="G442" i="1"/>
  <c r="H450" i="1"/>
  <c r="H454" i="1"/>
  <c r="G454" i="1"/>
  <c r="H462" i="1"/>
  <c r="H474" i="1"/>
  <c r="G482" i="1"/>
  <c r="G494" i="1"/>
  <c r="G506" i="1"/>
  <c r="G518" i="1"/>
  <c r="G530" i="1"/>
  <c r="H543" i="1"/>
  <c r="G543" i="1"/>
  <c r="H552" i="1"/>
  <c r="G552" i="1"/>
  <c r="H570" i="1"/>
  <c r="G570" i="1"/>
  <c r="H612" i="1"/>
  <c r="G647" i="1"/>
  <c r="G683" i="1"/>
  <c r="H909" i="1"/>
  <c r="G909" i="1"/>
  <c r="H930" i="1"/>
  <c r="G759" i="1"/>
  <c r="H423" i="1"/>
  <c r="G426" i="1"/>
  <c r="G438" i="1"/>
  <c r="G450" i="1"/>
  <c r="G462" i="1"/>
  <c r="G474" i="1"/>
  <c r="H483" i="1"/>
  <c r="H487" i="1"/>
  <c r="G487" i="1"/>
  <c r="H495" i="1"/>
  <c r="H499" i="1"/>
  <c r="G499" i="1"/>
  <c r="H507" i="1"/>
  <c r="H511" i="1"/>
  <c r="G511" i="1"/>
  <c r="H519" i="1"/>
  <c r="H531" i="1"/>
  <c r="H535" i="1"/>
  <c r="G535" i="1"/>
  <c r="H608" i="1"/>
  <c r="H618" i="1"/>
  <c r="G653" i="1"/>
  <c r="G689" i="1"/>
  <c r="H808" i="1"/>
  <c r="H855" i="1"/>
  <c r="G1182" i="1"/>
  <c r="H1182" i="1"/>
  <c r="G386" i="1"/>
  <c r="G399" i="1"/>
  <c r="H427" i="1"/>
  <c r="G427" i="1"/>
  <c r="H439" i="1"/>
  <c r="G439" i="1"/>
  <c r="H451" i="1"/>
  <c r="G451" i="1"/>
  <c r="H463" i="1"/>
  <c r="G463" i="1"/>
  <c r="H475" i="1"/>
  <c r="G475" i="1"/>
  <c r="G479" i="1"/>
  <c r="G491" i="1"/>
  <c r="G503" i="1"/>
  <c r="G515" i="1"/>
  <c r="G527" i="1"/>
  <c r="H576" i="1"/>
  <c r="G576" i="1"/>
  <c r="H585" i="1"/>
  <c r="G585" i="1"/>
  <c r="G623" i="1"/>
  <c r="G674" i="1"/>
  <c r="H927" i="1"/>
  <c r="G927" i="1"/>
  <c r="G383" i="1"/>
  <c r="G396" i="1"/>
  <c r="G416" i="1"/>
  <c r="H420" i="1"/>
  <c r="G423" i="1"/>
  <c r="G431" i="1"/>
  <c r="G443" i="1"/>
  <c r="G455" i="1"/>
  <c r="G467" i="1"/>
  <c r="G483" i="1"/>
  <c r="G495" i="1"/>
  <c r="G507" i="1"/>
  <c r="G519" i="1"/>
  <c r="G531" i="1"/>
  <c r="H540" i="1"/>
  <c r="G540" i="1"/>
  <c r="H549" i="1"/>
  <c r="G549" i="1"/>
  <c r="H558" i="1"/>
  <c r="G558" i="1"/>
  <c r="H567" i="1"/>
  <c r="G567" i="1"/>
  <c r="G608" i="1"/>
  <c r="G659" i="1"/>
  <c r="G695" i="1"/>
  <c r="H789" i="1"/>
  <c r="G789" i="1"/>
  <c r="G766" i="1"/>
  <c r="H766" i="1"/>
  <c r="G8" i="1"/>
  <c r="G11" i="1"/>
  <c r="G14" i="1"/>
  <c r="G17" i="1"/>
  <c r="G20" i="1"/>
  <c r="G23" i="1"/>
  <c r="G26" i="1"/>
  <c r="G29" i="1"/>
  <c r="G32" i="1"/>
  <c r="G35" i="1"/>
  <c r="G38" i="1"/>
  <c r="G41" i="1"/>
  <c r="G44" i="1"/>
  <c r="G47" i="1"/>
  <c r="G50" i="1"/>
  <c r="G53" i="1"/>
  <c r="G56" i="1"/>
  <c r="G59" i="1"/>
  <c r="G62" i="1"/>
  <c r="G65" i="1"/>
  <c r="G68" i="1"/>
  <c r="G71" i="1"/>
  <c r="G74" i="1"/>
  <c r="G77" i="1"/>
  <c r="G80" i="1"/>
  <c r="G83" i="1"/>
  <c r="G86" i="1"/>
  <c r="G89" i="1"/>
  <c r="G92" i="1"/>
  <c r="G95" i="1"/>
  <c r="G98" i="1"/>
  <c r="G101" i="1"/>
  <c r="G104" i="1"/>
  <c r="G107" i="1"/>
  <c r="G110" i="1"/>
  <c r="G113" i="1"/>
  <c r="G116" i="1"/>
  <c r="G119" i="1"/>
  <c r="G122" i="1"/>
  <c r="G125" i="1"/>
  <c r="G128" i="1"/>
  <c r="G131" i="1"/>
  <c r="G134" i="1"/>
  <c r="G137" i="1"/>
  <c r="G140" i="1"/>
  <c r="G143" i="1"/>
  <c r="G146" i="1"/>
  <c r="G149" i="1"/>
  <c r="G152" i="1"/>
  <c r="G155" i="1"/>
  <c r="G158" i="1"/>
  <c r="G161" i="1"/>
  <c r="G164" i="1"/>
  <c r="G167" i="1"/>
  <c r="G170" i="1"/>
  <c r="G173" i="1"/>
  <c r="G176" i="1"/>
  <c r="G179" i="1"/>
  <c r="G182" i="1"/>
  <c r="G185" i="1"/>
  <c r="G188" i="1"/>
  <c r="G191" i="1"/>
  <c r="G194" i="1"/>
  <c r="G197" i="1"/>
  <c r="G200" i="1"/>
  <c r="G203" i="1"/>
  <c r="G206" i="1"/>
  <c r="G209" i="1"/>
  <c r="G212" i="1"/>
  <c r="G215" i="1"/>
  <c r="G218" i="1"/>
  <c r="G221" i="1"/>
  <c r="G224" i="1"/>
  <c r="G227" i="1"/>
  <c r="G230" i="1"/>
  <c r="G233" i="1"/>
  <c r="G236" i="1"/>
  <c r="G239" i="1"/>
  <c r="G242" i="1"/>
  <c r="G245" i="1"/>
  <c r="G248" i="1"/>
  <c r="G251" i="1"/>
  <c r="G254" i="1"/>
  <c r="G257" i="1"/>
  <c r="G260" i="1"/>
  <c r="G263" i="1"/>
  <c r="G266" i="1"/>
  <c r="G269" i="1"/>
  <c r="G272" i="1"/>
  <c r="G275" i="1"/>
  <c r="G278" i="1"/>
  <c r="G281" i="1"/>
  <c r="G284" i="1"/>
  <c r="G290" i="1"/>
  <c r="G296" i="1"/>
  <c r="G299" i="1"/>
  <c r="G302" i="1"/>
  <c r="G305" i="1"/>
  <c r="G308" i="1"/>
  <c r="G311" i="1"/>
  <c r="G314" i="1"/>
  <c r="G317" i="1"/>
  <c r="G320" i="1"/>
  <c r="G323" i="1"/>
  <c r="G326" i="1"/>
  <c r="G329" i="1"/>
  <c r="G332" i="1"/>
  <c r="G335" i="1"/>
  <c r="G338" i="1"/>
  <c r="G341" i="1"/>
  <c r="G344" i="1"/>
  <c r="G347" i="1"/>
  <c r="G350" i="1"/>
  <c r="G353" i="1"/>
  <c r="G356" i="1"/>
  <c r="G359" i="1"/>
  <c r="G362" i="1"/>
  <c r="G365" i="1"/>
  <c r="G368" i="1"/>
  <c r="G371" i="1"/>
  <c r="G374" i="1"/>
  <c r="G377" i="1"/>
  <c r="G380" i="1"/>
  <c r="G393" i="1"/>
  <c r="H400" i="1"/>
  <c r="G406" i="1"/>
  <c r="H424" i="1"/>
  <c r="G435" i="1"/>
  <c r="G447" i="1"/>
  <c r="G459" i="1"/>
  <c r="G471" i="1"/>
  <c r="H480" i="1"/>
  <c r="H484" i="1"/>
  <c r="G484" i="1"/>
  <c r="H492" i="1"/>
  <c r="H496" i="1"/>
  <c r="G496" i="1"/>
  <c r="H504" i="1"/>
  <c r="H508" i="1"/>
  <c r="G508" i="1"/>
  <c r="H516" i="1"/>
  <c r="H520" i="1"/>
  <c r="G520" i="1"/>
  <c r="H528" i="1"/>
  <c r="H532" i="1"/>
  <c r="G532" i="1"/>
  <c r="G581" i="1"/>
  <c r="G590" i="1"/>
  <c r="G599" i="1"/>
  <c r="H609" i="1"/>
  <c r="G644" i="1"/>
  <c r="G680" i="1"/>
  <c r="G716" i="1"/>
  <c r="H772" i="1"/>
  <c r="G5" i="1"/>
  <c r="H436" i="1"/>
  <c r="G436" i="1"/>
  <c r="H448" i="1"/>
  <c r="G448" i="1"/>
  <c r="H460" i="1"/>
  <c r="G460" i="1"/>
  <c r="H472" i="1"/>
  <c r="G472" i="1"/>
  <c r="H822" i="1"/>
  <c r="H873" i="1"/>
  <c r="G873" i="1"/>
  <c r="H894" i="1"/>
  <c r="H972" i="1"/>
  <c r="G972" i="1"/>
  <c r="H394" i="1"/>
  <c r="G400" i="1"/>
  <c r="H421" i="1"/>
  <c r="G424" i="1"/>
  <c r="G480" i="1"/>
  <c r="G492" i="1"/>
  <c r="G504" i="1"/>
  <c r="G516" i="1"/>
  <c r="G528" i="1"/>
  <c r="H582" i="1"/>
  <c r="G582" i="1"/>
  <c r="H591" i="1"/>
  <c r="G591" i="1"/>
  <c r="H600" i="1"/>
  <c r="H605" i="1"/>
  <c r="H615" i="1"/>
  <c r="G686" i="1"/>
  <c r="H753" i="1"/>
  <c r="G753" i="1"/>
  <c r="G802" i="1"/>
  <c r="H802" i="1"/>
  <c r="H538" i="1"/>
  <c r="G538" i="1"/>
  <c r="H481" i="1"/>
  <c r="G481" i="1"/>
  <c r="H493" i="1"/>
  <c r="G493" i="1"/>
  <c r="H505" i="1"/>
  <c r="G505" i="1"/>
  <c r="H517" i="1"/>
  <c r="G517" i="1"/>
  <c r="H529" i="1"/>
  <c r="G529" i="1"/>
  <c r="H537" i="1"/>
  <c r="G537" i="1"/>
  <c r="H546" i="1"/>
  <c r="G546" i="1"/>
  <c r="H555" i="1"/>
  <c r="G555" i="1"/>
  <c r="H564" i="1"/>
  <c r="G564" i="1"/>
  <c r="H573" i="1"/>
  <c r="G573" i="1"/>
  <c r="H388" i="1"/>
  <c r="G394" i="1"/>
  <c r="H418" i="1"/>
  <c r="G421" i="1"/>
  <c r="H429" i="1"/>
  <c r="H433" i="1"/>
  <c r="G433" i="1"/>
  <c r="H441" i="1"/>
  <c r="H445" i="1"/>
  <c r="G445" i="1"/>
  <c r="H457" i="1"/>
  <c r="G457" i="1"/>
  <c r="H465" i="1"/>
  <c r="H469" i="1"/>
  <c r="G469" i="1"/>
  <c r="H477" i="1"/>
  <c r="G605" i="1"/>
  <c r="H611" i="1"/>
  <c r="H621" i="1"/>
  <c r="G656" i="1"/>
  <c r="G692" i="1"/>
  <c r="H840" i="1"/>
  <c r="H891" i="1"/>
  <c r="G891" i="1"/>
  <c r="H912" i="1"/>
  <c r="G769" i="1"/>
  <c r="H826" i="1"/>
  <c r="G826" i="1"/>
  <c r="H844" i="1"/>
  <c r="G844" i="1"/>
  <c r="H959" i="1"/>
  <c r="G959" i="1"/>
  <c r="H1147" i="1"/>
  <c r="G1147" i="1"/>
  <c r="G756" i="1"/>
  <c r="G763" i="1"/>
  <c r="H769" i="1"/>
  <c r="G792" i="1"/>
  <c r="H805" i="1"/>
  <c r="G819" i="1"/>
  <c r="H823" i="1"/>
  <c r="G823" i="1"/>
  <c r="G837" i="1"/>
  <c r="H841" i="1"/>
  <c r="G841" i="1"/>
  <c r="G855" i="1"/>
  <c r="H1028" i="1"/>
  <c r="G1028" i="1"/>
  <c r="H1135" i="1"/>
  <c r="G1135" i="1"/>
  <c r="G1143" i="1"/>
  <c r="G760" i="1"/>
  <c r="G796" i="1"/>
  <c r="H820" i="1"/>
  <c r="G820" i="1"/>
  <c r="H838" i="1"/>
  <c r="G838" i="1"/>
  <c r="H956" i="1"/>
  <c r="G956" i="1"/>
  <c r="G594" i="1"/>
  <c r="G597" i="1"/>
  <c r="G600" i="1"/>
  <c r="G603" i="1"/>
  <c r="G606" i="1"/>
  <c r="G609" i="1"/>
  <c r="G612" i="1"/>
  <c r="G615" i="1"/>
  <c r="G618" i="1"/>
  <c r="G621" i="1"/>
  <c r="G624" i="1"/>
  <c r="G627" i="1"/>
  <c r="G642" i="1"/>
  <c r="G645" i="1"/>
  <c r="G648" i="1"/>
  <c r="G651" i="1"/>
  <c r="G654" i="1"/>
  <c r="G657" i="1"/>
  <c r="G660" i="1"/>
  <c r="G663" i="1"/>
  <c r="G666" i="1"/>
  <c r="G669" i="1"/>
  <c r="G672" i="1"/>
  <c r="G675" i="1"/>
  <c r="G678" i="1"/>
  <c r="G681" i="1"/>
  <c r="G684" i="1"/>
  <c r="G687" i="1"/>
  <c r="G690" i="1"/>
  <c r="G693" i="1"/>
  <c r="G696" i="1"/>
  <c r="G699" i="1"/>
  <c r="G702" i="1"/>
  <c r="G705" i="1"/>
  <c r="G708" i="1"/>
  <c r="G711" i="1"/>
  <c r="G714" i="1"/>
  <c r="G717" i="1"/>
  <c r="G720" i="1"/>
  <c r="G723" i="1"/>
  <c r="G726" i="1"/>
  <c r="G729" i="1"/>
  <c r="G732" i="1"/>
  <c r="G735" i="1"/>
  <c r="G738" i="1"/>
  <c r="G741" i="1"/>
  <c r="G744" i="1"/>
  <c r="G747" i="1"/>
  <c r="H760" i="1"/>
  <c r="G783" i="1"/>
  <c r="H796" i="1"/>
  <c r="G965" i="1"/>
  <c r="G1038" i="1"/>
  <c r="H1374" i="1"/>
  <c r="G1374" i="1"/>
  <c r="G751" i="1"/>
  <c r="H757" i="1"/>
  <c r="G780" i="1"/>
  <c r="G787" i="1"/>
  <c r="H793" i="1"/>
  <c r="G813" i="1"/>
  <c r="H817" i="1"/>
  <c r="G817" i="1"/>
  <c r="G831" i="1"/>
  <c r="H835" i="1"/>
  <c r="G835" i="1"/>
  <c r="G849" i="1"/>
  <c r="G867" i="1"/>
  <c r="G885" i="1"/>
  <c r="G903" i="1"/>
  <c r="G921" i="1"/>
  <c r="H992" i="1"/>
  <c r="G992" i="1"/>
  <c r="G1008" i="1"/>
  <c r="H1034" i="1"/>
  <c r="G1034" i="1"/>
  <c r="H1114" i="1"/>
  <c r="G1114" i="1"/>
  <c r="G1223" i="1"/>
  <c r="H1223" i="1"/>
  <c r="H1239" i="1"/>
  <c r="H754" i="1"/>
  <c r="G777" i="1"/>
  <c r="H790" i="1"/>
  <c r="G978" i="1"/>
  <c r="H1035" i="1"/>
  <c r="G1035" i="1"/>
  <c r="H1164" i="1"/>
  <c r="G1164" i="1"/>
  <c r="H751" i="1"/>
  <c r="G774" i="1"/>
  <c r="G781" i="1"/>
  <c r="H787" i="1"/>
  <c r="G810" i="1"/>
  <c r="H814" i="1"/>
  <c r="G814" i="1"/>
  <c r="G828" i="1"/>
  <c r="H832" i="1"/>
  <c r="G832" i="1"/>
  <c r="G846" i="1"/>
  <c r="G864" i="1"/>
  <c r="G882" i="1"/>
  <c r="G900" i="1"/>
  <c r="G918" i="1"/>
  <c r="G936" i="1"/>
  <c r="G541" i="1"/>
  <c r="G544" i="1"/>
  <c r="G547" i="1"/>
  <c r="G550" i="1"/>
  <c r="G553" i="1"/>
  <c r="G556" i="1"/>
  <c r="G559" i="1"/>
  <c r="G562" i="1"/>
  <c r="G565" i="1"/>
  <c r="G568" i="1"/>
  <c r="G571" i="1"/>
  <c r="G577" i="1"/>
  <c r="G580" i="1"/>
  <c r="G583" i="1"/>
  <c r="G586" i="1"/>
  <c r="G589" i="1"/>
  <c r="G592" i="1"/>
  <c r="G595" i="1"/>
  <c r="G598" i="1"/>
  <c r="G601" i="1"/>
  <c r="G604" i="1"/>
  <c r="G607" i="1"/>
  <c r="G610" i="1"/>
  <c r="G613" i="1"/>
  <c r="G616" i="1"/>
  <c r="G619" i="1"/>
  <c r="G622" i="1"/>
  <c r="G625" i="1"/>
  <c r="G628" i="1"/>
  <c r="G631" i="1"/>
  <c r="G643" i="1"/>
  <c r="G646" i="1"/>
  <c r="G649" i="1"/>
  <c r="G652" i="1"/>
  <c r="G655" i="1"/>
  <c r="G658" i="1"/>
  <c r="G661" i="1"/>
  <c r="G664" i="1"/>
  <c r="G667" i="1"/>
  <c r="G670" i="1"/>
  <c r="G673" i="1"/>
  <c r="G676" i="1"/>
  <c r="G679" i="1"/>
  <c r="G682" i="1"/>
  <c r="G685" i="1"/>
  <c r="G688" i="1"/>
  <c r="G691" i="1"/>
  <c r="G694" i="1"/>
  <c r="G697" i="1"/>
  <c r="G700" i="1"/>
  <c r="G703" i="1"/>
  <c r="G706" i="1"/>
  <c r="G709" i="1"/>
  <c r="G712" i="1"/>
  <c r="G715" i="1"/>
  <c r="G718" i="1"/>
  <c r="G721" i="1"/>
  <c r="G724" i="1"/>
  <c r="G727" i="1"/>
  <c r="G730" i="1"/>
  <c r="G733" i="1"/>
  <c r="G736" i="1"/>
  <c r="G739" i="1"/>
  <c r="G742" i="1"/>
  <c r="G745" i="1"/>
  <c r="H748" i="1"/>
  <c r="G771" i="1"/>
  <c r="H784" i="1"/>
  <c r="G807" i="1"/>
  <c r="H962" i="1"/>
  <c r="G962" i="1"/>
  <c r="H1002" i="1"/>
  <c r="G1002" i="1"/>
  <c r="H1156" i="1"/>
  <c r="G1156" i="1"/>
  <c r="G775" i="1"/>
  <c r="H781" i="1"/>
  <c r="H811" i="1"/>
  <c r="G811" i="1"/>
  <c r="H829" i="1"/>
  <c r="G829" i="1"/>
  <c r="H1218" i="1"/>
  <c r="H1255" i="1"/>
  <c r="G1255" i="1"/>
  <c r="H1291" i="1"/>
  <c r="G1291" i="1"/>
  <c r="G1119" i="1"/>
  <c r="H1123" i="1"/>
  <c r="G1123" i="1"/>
  <c r="H1132" i="1"/>
  <c r="G1132" i="1"/>
  <c r="H1144" i="1"/>
  <c r="G1144" i="1"/>
  <c r="H1219" i="1"/>
  <c r="G1219" i="1"/>
  <c r="H1276" i="1"/>
  <c r="G1276" i="1"/>
  <c r="H1297" i="1"/>
  <c r="G1297" i="1"/>
  <c r="H1442" i="1"/>
  <c r="G1442" i="1"/>
  <c r="I1442" i="1" s="1"/>
  <c r="J1442" i="1"/>
  <c r="G989" i="1"/>
  <c r="G1025" i="1"/>
  <c r="G1064" i="1"/>
  <c r="G1375" i="1"/>
  <c r="H1375" i="1"/>
  <c r="H1494" i="1"/>
  <c r="G1494" i="1"/>
  <c r="G969" i="1"/>
  <c r="G986" i="1"/>
  <c r="G999" i="1"/>
  <c r="G1022" i="1"/>
  <c r="G1050" i="1"/>
  <c r="G1068" i="1"/>
  <c r="G1086" i="1"/>
  <c r="G1104" i="1"/>
  <c r="G1128" i="1"/>
  <c r="G1140" i="1"/>
  <c r="H1165" i="1"/>
  <c r="G1165" i="1"/>
  <c r="H1267" i="1"/>
  <c r="G1267" i="1"/>
  <c r="H1370" i="1"/>
  <c r="G1370" i="1"/>
  <c r="H1487" i="1"/>
  <c r="G1487" i="1"/>
  <c r="H1530" i="1"/>
  <c r="G1530" i="1"/>
  <c r="G953" i="1"/>
  <c r="G966" i="1"/>
  <c r="G996" i="1"/>
  <c r="G1019" i="1"/>
  <c r="G1032" i="1"/>
  <c r="G1061" i="1"/>
  <c r="H1120" i="1"/>
  <c r="G1120" i="1"/>
  <c r="H1129" i="1"/>
  <c r="G1129" i="1"/>
  <c r="H1141" i="1"/>
  <c r="G1141" i="1"/>
  <c r="H1231" i="1"/>
  <c r="G1231" i="1"/>
  <c r="H1356" i="1"/>
  <c r="G1356" i="1"/>
  <c r="H1385" i="1"/>
  <c r="G847" i="1"/>
  <c r="G850" i="1"/>
  <c r="G853" i="1"/>
  <c r="G856" i="1"/>
  <c r="G859" i="1"/>
  <c r="G862" i="1"/>
  <c r="G865" i="1"/>
  <c r="G868" i="1"/>
  <c r="G871" i="1"/>
  <c r="G874" i="1"/>
  <c r="G877" i="1"/>
  <c r="G880" i="1"/>
  <c r="G883" i="1"/>
  <c r="G886" i="1"/>
  <c r="G889" i="1"/>
  <c r="G892" i="1"/>
  <c r="G895" i="1"/>
  <c r="G898" i="1"/>
  <c r="G901" i="1"/>
  <c r="G904" i="1"/>
  <c r="G907" i="1"/>
  <c r="G910" i="1"/>
  <c r="G913" i="1"/>
  <c r="G916" i="1"/>
  <c r="G919" i="1"/>
  <c r="G922" i="1"/>
  <c r="G925" i="1"/>
  <c r="G928" i="1"/>
  <c r="G931" i="1"/>
  <c r="G934" i="1"/>
  <c r="G937" i="1"/>
  <c r="G950" i="1"/>
  <c r="G963" i="1"/>
  <c r="G993" i="1"/>
  <c r="G1016" i="1"/>
  <c r="G1029" i="1"/>
  <c r="G1043" i="1"/>
  <c r="G1065" i="1"/>
  <c r="G1161" i="1"/>
  <c r="H1175" i="1"/>
  <c r="H1210" i="1"/>
  <c r="G1210" i="1"/>
  <c r="H1496" i="1"/>
  <c r="G1496" i="1"/>
  <c r="H1512" i="1"/>
  <c r="G1512" i="1"/>
  <c r="H1522" i="1"/>
  <c r="G1522" i="1"/>
  <c r="G1026" i="1"/>
  <c r="G1125" i="1"/>
  <c r="G1137" i="1"/>
  <c r="G1149" i="1"/>
  <c r="H1162" i="1"/>
  <c r="G1162" i="1"/>
  <c r="H1176" i="1"/>
  <c r="G1176" i="1"/>
  <c r="H1273" i="1"/>
  <c r="G1273" i="1"/>
  <c r="H1337" i="1"/>
  <c r="G1337" i="1"/>
  <c r="G1357" i="1"/>
  <c r="H1357" i="1"/>
  <c r="G980" i="1"/>
  <c r="G1010" i="1"/>
  <c r="G1040" i="1"/>
  <c r="G1062" i="1"/>
  <c r="G1080" i="1"/>
  <c r="G1113" i="1"/>
  <c r="H1117" i="1"/>
  <c r="G1117" i="1"/>
  <c r="H1126" i="1"/>
  <c r="G1126" i="1"/>
  <c r="H1138" i="1"/>
  <c r="G1138" i="1"/>
  <c r="H1150" i="1"/>
  <c r="G1150" i="1"/>
  <c r="H1198" i="1"/>
  <c r="G1198" i="1"/>
  <c r="H1243" i="1"/>
  <c r="G1243" i="1"/>
  <c r="H1322" i="1"/>
  <c r="G1322" i="1"/>
  <c r="H1352" i="1"/>
  <c r="G1352" i="1"/>
  <c r="H1471" i="1"/>
  <c r="J1471" i="1"/>
  <c r="G1471" i="1"/>
  <c r="I1471" i="1" s="1"/>
  <c r="J1476" i="1"/>
  <c r="H1476" i="1"/>
  <c r="G1476" i="1"/>
  <c r="G941" i="1"/>
  <c r="G954" i="1"/>
  <c r="G977" i="1"/>
  <c r="G1020" i="1"/>
  <c r="G1044" i="1"/>
  <c r="G1055" i="1"/>
  <c r="G1158" i="1"/>
  <c r="H1206" i="1"/>
  <c r="H1264" i="1"/>
  <c r="G1264" i="1"/>
  <c r="H1328" i="1"/>
  <c r="G1328" i="1"/>
  <c r="H1338" i="1"/>
  <c r="G1338" i="1"/>
  <c r="H1159" i="1"/>
  <c r="G1159" i="1"/>
  <c r="H1186" i="1"/>
  <c r="G1186" i="1"/>
  <c r="H1227" i="1"/>
  <c r="H1171" i="1"/>
  <c r="G1171" i="1"/>
  <c r="G1281" i="1"/>
  <c r="G1302" i="1"/>
  <c r="G1351" i="1"/>
  <c r="H1351" i="1"/>
  <c r="H1394" i="1"/>
  <c r="H1422" i="1"/>
  <c r="G1422" i="1"/>
  <c r="H1427" i="1"/>
  <c r="H1480" i="1"/>
  <c r="H1510" i="1"/>
  <c r="G1510" i="1"/>
  <c r="H1558" i="1"/>
  <c r="G1558" i="1"/>
  <c r="H1168" i="1"/>
  <c r="G1168" i="1"/>
  <c r="G1179" i="1"/>
  <c r="H1183" i="1"/>
  <c r="G1183" i="1"/>
  <c r="G1191" i="1"/>
  <c r="H1195" i="1"/>
  <c r="G1195" i="1"/>
  <c r="G1203" i="1"/>
  <c r="H1207" i="1"/>
  <c r="G1207" i="1"/>
  <c r="H1282" i="1"/>
  <c r="G1282" i="1"/>
  <c r="G1287" i="1"/>
  <c r="H1303" i="1"/>
  <c r="G1308" i="1"/>
  <c r="G1399" i="1"/>
  <c r="H1399" i="1"/>
  <c r="H1409" i="1"/>
  <c r="G1409" i="1"/>
  <c r="H1458" i="1"/>
  <c r="J1458" i="1"/>
  <c r="G1458" i="1"/>
  <c r="I1458" i="1" s="1"/>
  <c r="H1503" i="1"/>
  <c r="G1503" i="1"/>
  <c r="H1551" i="1"/>
  <c r="G1551" i="1"/>
  <c r="H1216" i="1"/>
  <c r="G1216" i="1"/>
  <c r="H1228" i="1"/>
  <c r="G1228" i="1"/>
  <c r="H1240" i="1"/>
  <c r="G1240" i="1"/>
  <c r="H1252" i="1"/>
  <c r="G1252" i="1"/>
  <c r="H1288" i="1"/>
  <c r="G1288" i="1"/>
  <c r="H1410" i="1"/>
  <c r="G1410" i="1"/>
  <c r="H1180" i="1"/>
  <c r="G1180" i="1"/>
  <c r="H1192" i="1"/>
  <c r="G1192" i="1"/>
  <c r="H1204" i="1"/>
  <c r="G1204" i="1"/>
  <c r="G1220" i="1"/>
  <c r="G1232" i="1"/>
  <c r="G1244" i="1"/>
  <c r="G1256" i="1"/>
  <c r="G1298" i="1"/>
  <c r="G1319" i="1"/>
  <c r="G1339" i="1"/>
  <c r="H1339" i="1"/>
  <c r="G1381" i="1"/>
  <c r="H1381" i="1"/>
  <c r="H1224" i="1"/>
  <c r="H1236" i="1"/>
  <c r="G1283" i="1"/>
  <c r="H1294" i="1"/>
  <c r="G1294" i="1"/>
  <c r="G1304" i="1"/>
  <c r="H1315" i="1"/>
  <c r="G1320" i="1"/>
  <c r="H1367" i="1"/>
  <c r="H1415" i="1"/>
  <c r="G1415" i="1"/>
  <c r="H1546" i="1"/>
  <c r="G1546" i="1"/>
  <c r="H1562" i="1"/>
  <c r="G1562" i="1"/>
  <c r="F91" i="4"/>
  <c r="D82" i="4"/>
  <c r="H1225" i="1"/>
  <c r="G1225" i="1"/>
  <c r="H1237" i="1"/>
  <c r="G1237" i="1"/>
  <c r="H1249" i="1"/>
  <c r="G1249" i="1"/>
  <c r="H1261" i="1"/>
  <c r="G1261" i="1"/>
  <c r="H1270" i="1"/>
  <c r="G1270" i="1"/>
  <c r="H1279" i="1"/>
  <c r="G1279" i="1"/>
  <c r="G1363" i="1"/>
  <c r="H1363" i="1"/>
  <c r="G1387" i="1"/>
  <c r="H1387" i="1"/>
  <c r="H1425" i="1"/>
  <c r="G1425" i="1"/>
  <c r="H1444" i="1"/>
  <c r="G1444" i="1"/>
  <c r="I1444" i="1" s="1"/>
  <c r="J1444" i="1"/>
  <c r="H1515" i="1"/>
  <c r="G1515" i="1"/>
  <c r="H1539" i="1"/>
  <c r="G1539" i="1"/>
  <c r="G1166" i="1"/>
  <c r="H1177" i="1"/>
  <c r="G1177" i="1"/>
  <c r="G1185" i="1"/>
  <c r="H1189" i="1"/>
  <c r="G1189" i="1"/>
  <c r="G1197" i="1"/>
  <c r="H1201" i="1"/>
  <c r="G1201" i="1"/>
  <c r="G1209" i="1"/>
  <c r="H1213" i="1"/>
  <c r="G1213" i="1"/>
  <c r="G1217" i="1"/>
  <c r="G1229" i="1"/>
  <c r="G1241" i="1"/>
  <c r="G1253" i="1"/>
  <c r="G1289" i="1"/>
  <c r="G1310" i="1"/>
  <c r="H1321" i="1"/>
  <c r="G1326" i="1"/>
  <c r="H1349" i="1"/>
  <c r="H1392" i="1"/>
  <c r="G1392" i="1"/>
  <c r="H1416" i="1"/>
  <c r="G1416" i="1"/>
  <c r="H1473" i="1"/>
  <c r="G1473" i="1"/>
  <c r="H1555" i="1"/>
  <c r="G1555" i="1"/>
  <c r="G1571" i="1"/>
  <c r="G1578" i="1"/>
  <c r="H1221" i="1"/>
  <c r="H1233" i="1"/>
  <c r="G1266" i="1"/>
  <c r="G1275" i="1"/>
  <c r="H1285" i="1"/>
  <c r="G1285" i="1"/>
  <c r="G1290" i="1"/>
  <c r="H1306" i="1"/>
  <c r="G1311" i="1"/>
  <c r="H1335" i="1"/>
  <c r="G1345" i="1"/>
  <c r="H1345" i="1"/>
  <c r="G1364" i="1"/>
  <c r="H1174" i="1"/>
  <c r="G1174" i="1"/>
  <c r="G1218" i="1"/>
  <c r="G1230" i="1"/>
  <c r="H1234" i="1"/>
  <c r="G1234" i="1"/>
  <c r="G1242" i="1"/>
  <c r="H1246" i="1"/>
  <c r="G1246" i="1"/>
  <c r="G1254" i="1"/>
  <c r="H1258" i="1"/>
  <c r="G1258" i="1"/>
  <c r="H1327" i="1"/>
  <c r="G1369" i="1"/>
  <c r="H1369" i="1"/>
  <c r="G1393" i="1"/>
  <c r="H1393" i="1"/>
  <c r="H1421" i="1"/>
  <c r="G1421" i="1"/>
  <c r="J1479" i="1"/>
  <c r="G1479" i="1"/>
  <c r="H1479" i="1"/>
  <c r="H1508" i="1"/>
  <c r="G1508" i="1"/>
  <c r="F421" i="4"/>
  <c r="F114" i="6"/>
  <c r="C1408" i="1"/>
  <c r="H27" i="3"/>
  <c r="J1477" i="1"/>
  <c r="G1477" i="1"/>
  <c r="I1477" i="1" s="1"/>
  <c r="D50" i="4"/>
  <c r="F54" i="4"/>
  <c r="H1353" i="1"/>
  <c r="H1371" i="1"/>
  <c r="H1389" i="1"/>
  <c r="H1407" i="1"/>
  <c r="H1437" i="1"/>
  <c r="H1440" i="1"/>
  <c r="G1440" i="1"/>
  <c r="J1446" i="1"/>
  <c r="H1446" i="1"/>
  <c r="G1446" i="1"/>
  <c r="I1446" i="1" s="1"/>
  <c r="J1450" i="1"/>
  <c r="H1450" i="1"/>
  <c r="G1450" i="1"/>
  <c r="I1450" i="1" s="1"/>
  <c r="J1463" i="1"/>
  <c r="H1463" i="1"/>
  <c r="G1463" i="1"/>
  <c r="I1463" i="1" s="1"/>
  <c r="J1467" i="1"/>
  <c r="H1467" i="1"/>
  <c r="G1467" i="1"/>
  <c r="D44" i="4"/>
  <c r="F45" i="4"/>
  <c r="F219" i="4"/>
  <c r="D580" i="4"/>
  <c r="F585" i="4"/>
  <c r="E245" i="5"/>
  <c r="D1222" i="1" s="1"/>
  <c r="H1222" i="1" s="1"/>
  <c r="F246" i="5"/>
  <c r="B223" i="9"/>
  <c r="F239" i="9"/>
  <c r="F247" i="9"/>
  <c r="B264" i="9"/>
  <c r="B268" i="9"/>
  <c r="H1350" i="1"/>
  <c r="G1353" i="1"/>
  <c r="H1368" i="1"/>
  <c r="G1371" i="1"/>
  <c r="G1382" i="1"/>
  <c r="H1386" i="1"/>
  <c r="G1389" i="1"/>
  <c r="G1400" i="1"/>
  <c r="H1404" i="1"/>
  <c r="G1407" i="1"/>
  <c r="G1433" i="1"/>
  <c r="G1437" i="1"/>
  <c r="J1440" i="1"/>
  <c r="G1443" i="1"/>
  <c r="I1443" i="1" s="1"/>
  <c r="J1447" i="1"/>
  <c r="G1447" i="1"/>
  <c r="I1447" i="1" s="1"/>
  <c r="J1451" i="1"/>
  <c r="G1451" i="1"/>
  <c r="I1451" i="1" s="1"/>
  <c r="J1464" i="1"/>
  <c r="G1464" i="1"/>
  <c r="I1464" i="1" s="1"/>
  <c r="J1468" i="1"/>
  <c r="G1468" i="1"/>
  <c r="I1468" i="1" s="1"/>
  <c r="E6" i="4"/>
  <c r="D643" i="4"/>
  <c r="F416" i="4"/>
  <c r="H1419" i="1"/>
  <c r="J1478" i="1"/>
  <c r="H1478" i="1"/>
  <c r="G1478" i="1"/>
  <c r="F74" i="4"/>
  <c r="F202" i="4"/>
  <c r="D196" i="4"/>
  <c r="E593" i="4"/>
  <c r="D587" i="1" s="1"/>
  <c r="F605" i="4"/>
  <c r="H1347" i="1"/>
  <c r="H1365" i="1"/>
  <c r="H1401" i="1"/>
  <c r="G1423" i="1"/>
  <c r="H1434" i="1"/>
  <c r="D7" i="4"/>
  <c r="F29" i="4"/>
  <c r="I20" i="3"/>
  <c r="E146" i="5"/>
  <c r="D1124" i="1" s="1"/>
  <c r="H291" i="9"/>
  <c r="D124" i="4"/>
  <c r="F125" i="4"/>
  <c r="F13" i="5"/>
  <c r="D49" i="8"/>
  <c r="C1525" i="1"/>
  <c r="G1300" i="1"/>
  <c r="G1303" i="1"/>
  <c r="G1306" i="1"/>
  <c r="G1309" i="1"/>
  <c r="G1312" i="1"/>
  <c r="G1315" i="1"/>
  <c r="G1318" i="1"/>
  <c r="G1321" i="1"/>
  <c r="G1324" i="1"/>
  <c r="G1327" i="1"/>
  <c r="H1330" i="1"/>
  <c r="G1340" i="1"/>
  <c r="H1344" i="1"/>
  <c r="G1347" i="1"/>
  <c r="G1358" i="1"/>
  <c r="H1362" i="1"/>
  <c r="G1365" i="1"/>
  <c r="G1376" i="1"/>
  <c r="H1380" i="1"/>
  <c r="G1394" i="1"/>
  <c r="H1398" i="1"/>
  <c r="G1401" i="1"/>
  <c r="G1427" i="1"/>
  <c r="H1431" i="1"/>
  <c r="G1434" i="1"/>
  <c r="H1441" i="1"/>
  <c r="I1441" i="1" s="1"/>
  <c r="J1448" i="1"/>
  <c r="H1448" i="1"/>
  <c r="G1448" i="1"/>
  <c r="J1452" i="1"/>
  <c r="H1452" i="1"/>
  <c r="G1452" i="1"/>
  <c r="J1465" i="1"/>
  <c r="H1465" i="1"/>
  <c r="G1465" i="1"/>
  <c r="I1465" i="1" s="1"/>
  <c r="D351" i="4"/>
  <c r="F356" i="4"/>
  <c r="B90" i="9"/>
  <c r="D224" i="4"/>
  <c r="F225" i="4"/>
  <c r="D1423" i="1"/>
  <c r="H1423" i="1" s="1"/>
  <c r="F129" i="6"/>
  <c r="H1341" i="1"/>
  <c r="G1344" i="1"/>
  <c r="H1359" i="1"/>
  <c r="G1362" i="1"/>
  <c r="H1377" i="1"/>
  <c r="G1380" i="1"/>
  <c r="H1395" i="1"/>
  <c r="G1398" i="1"/>
  <c r="H1428" i="1"/>
  <c r="G1431" i="1"/>
  <c r="J1449" i="1"/>
  <c r="G1449" i="1"/>
  <c r="I1449" i="1" s="1"/>
  <c r="G1453" i="1"/>
  <c r="J1462" i="1"/>
  <c r="G1462" i="1"/>
  <c r="I1462" i="1" s="1"/>
  <c r="J1466" i="1"/>
  <c r="G1466" i="1"/>
  <c r="I1466" i="1" s="1"/>
  <c r="G1475" i="1"/>
  <c r="G1486" i="1"/>
  <c r="G1563" i="1"/>
  <c r="G1570" i="1"/>
  <c r="F51" i="4"/>
  <c r="E484" i="4"/>
  <c r="D478" i="1" s="1"/>
  <c r="F299" i="4"/>
  <c r="D459" i="4"/>
  <c r="D420" i="4" s="1"/>
  <c r="E567" i="4"/>
  <c r="D561" i="1" s="1"/>
  <c r="D5" i="6"/>
  <c r="G164" i="9"/>
  <c r="E164" i="9" s="1"/>
  <c r="B164" i="9" s="1"/>
  <c r="G161" i="9"/>
  <c r="E161" i="9" s="1"/>
  <c r="B161" i="9" s="1"/>
  <c r="G280" i="9"/>
  <c r="E280" i="9" s="1"/>
  <c r="B280" i="9" s="1"/>
  <c r="G191" i="9"/>
  <c r="E191" i="9" s="1"/>
  <c r="B191"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G187" i="9"/>
  <c r="E187" i="9" s="1"/>
  <c r="B187" i="9" s="1"/>
  <c r="G180" i="9"/>
  <c r="E180" i="9" s="1"/>
  <c r="B180" i="9" s="1"/>
  <c r="G169" i="9"/>
  <c r="E169" i="9" s="1"/>
  <c r="B169" i="9" s="1"/>
  <c r="G212" i="9"/>
  <c r="E212" i="9" s="1"/>
  <c r="B212" i="9" s="1"/>
  <c r="G208" i="9"/>
  <c r="E208" i="9" s="1"/>
  <c r="B208" i="9" s="1"/>
  <c r="G201" i="9"/>
  <c r="E201" i="9" s="1"/>
  <c r="B201" i="9" s="1"/>
  <c r="G194" i="9"/>
  <c r="E194" i="9" s="1"/>
  <c r="B194" i="9" s="1"/>
  <c r="G162" i="9"/>
  <c r="E162" i="9" s="1"/>
  <c r="B162" i="9" s="1"/>
  <c r="G190" i="9"/>
  <c r="E190" i="9" s="1"/>
  <c r="B190" i="9" s="1"/>
  <c r="G183" i="9"/>
  <c r="E183" i="9" s="1"/>
  <c r="B183" i="9" s="1"/>
  <c r="G172" i="9"/>
  <c r="E172" i="9" s="1"/>
  <c r="B172" i="9" s="1"/>
  <c r="G211" i="9"/>
  <c r="E211" i="9" s="1"/>
  <c r="B211" i="9" s="1"/>
  <c r="G204" i="9"/>
  <c r="E204" i="9" s="1"/>
  <c r="B204" i="9" s="1"/>
  <c r="G197" i="9"/>
  <c r="E197" i="9" s="1"/>
  <c r="B197" i="9" s="1"/>
  <c r="G193" i="9"/>
  <c r="E193" i="9" s="1"/>
  <c r="B193" i="9" s="1"/>
  <c r="H165" i="9"/>
  <c r="G281" i="9"/>
  <c r="E281" i="9" s="1"/>
  <c r="B281" i="9" s="1"/>
  <c r="G186" i="9"/>
  <c r="E186" i="9" s="1"/>
  <c r="B186" i="9" s="1"/>
  <c r="G175" i="9"/>
  <c r="E175" i="9" s="1"/>
  <c r="B175" i="9" s="1"/>
  <c r="G168" i="9"/>
  <c r="E168" i="9" s="1"/>
  <c r="B168" i="9" s="1"/>
  <c r="G165" i="9"/>
  <c r="G207" i="9"/>
  <c r="E207" i="9" s="1"/>
  <c r="B207" i="9" s="1"/>
  <c r="G200" i="9"/>
  <c r="E200" i="9" s="1"/>
  <c r="B200" i="9" s="1"/>
  <c r="G196" i="9"/>
  <c r="E196" i="9" s="1"/>
  <c r="B196" i="9" s="1"/>
  <c r="G189" i="9"/>
  <c r="E189" i="9" s="1"/>
  <c r="B189" i="9" s="1"/>
  <c r="G178" i="9"/>
  <c r="E178" i="9" s="1"/>
  <c r="B178" i="9" s="1"/>
  <c r="G171" i="9"/>
  <c r="E171" i="9" s="1"/>
  <c r="B171" i="9" s="1"/>
  <c r="M213" i="9"/>
  <c r="G192" i="9"/>
  <c r="E192" i="9" s="1"/>
  <c r="G181" i="9"/>
  <c r="E181" i="9" s="1"/>
  <c r="B181" i="9" s="1"/>
  <c r="G174" i="9"/>
  <c r="E174" i="9" s="1"/>
  <c r="B174" i="9" s="1"/>
  <c r="G279" i="9"/>
  <c r="E279" i="9" s="1"/>
  <c r="B279" i="9" s="1"/>
  <c r="L213" i="9"/>
  <c r="F213" i="9" s="1"/>
  <c r="B213" i="9" s="1"/>
  <c r="G206" i="9"/>
  <c r="E206" i="9" s="1"/>
  <c r="B206" i="9" s="1"/>
  <c r="G202" i="9"/>
  <c r="E202" i="9" s="1"/>
  <c r="B202" i="9" s="1"/>
  <c r="G195" i="9"/>
  <c r="E195" i="9" s="1"/>
  <c r="B195" i="9" s="1"/>
  <c r="G163" i="9"/>
  <c r="E163" i="9" s="1"/>
  <c r="B163" i="9" s="1"/>
  <c r="I10" i="9"/>
  <c r="G184" i="9"/>
  <c r="E184" i="9" s="1"/>
  <c r="B184" i="9" s="1"/>
  <c r="G177" i="9"/>
  <c r="E177" i="9" s="1"/>
  <c r="B177" i="9" s="1"/>
  <c r="H166" i="9"/>
  <c r="E166" i="9" s="1"/>
  <c r="B166" i="9" s="1"/>
  <c r="E143" i="9"/>
  <c r="B143" i="9" s="1"/>
  <c r="B230" i="9"/>
  <c r="B240" i="9"/>
  <c r="B244" i="9"/>
  <c r="F252" i="4"/>
  <c r="E459" i="4"/>
  <c r="D453" i="1" s="1"/>
  <c r="D146" i="5"/>
  <c r="G291" i="9"/>
  <c r="F149" i="5"/>
  <c r="E35" i="6"/>
  <c r="D38" i="7"/>
  <c r="G316" i="9" s="1"/>
  <c r="E316" i="9" s="1"/>
  <c r="B74" i="9"/>
  <c r="G210" i="9"/>
  <c r="E210" i="9" s="1"/>
  <c r="B210" i="9" s="1"/>
  <c r="B216" i="9"/>
  <c r="B220" i="9"/>
  <c r="B237" i="9"/>
  <c r="B269" i="9"/>
  <c r="F253" i="4"/>
  <c r="E263" i="4"/>
  <c r="D259" i="1" s="1"/>
  <c r="F8" i="5"/>
  <c r="G311" i="9"/>
  <c r="E311" i="9" s="1"/>
  <c r="B311" i="9" s="1"/>
  <c r="F206" i="5"/>
  <c r="B245" i="9"/>
  <c r="H21" i="9"/>
  <c r="G21" i="9"/>
  <c r="F490" i="4"/>
  <c r="D484" i="4"/>
  <c r="D567" i="4"/>
  <c r="F571" i="4"/>
  <c r="F87" i="5"/>
  <c r="E238" i="5"/>
  <c r="F239" i="5"/>
  <c r="D42" i="8"/>
  <c r="B42" i="9"/>
  <c r="B138" i="9"/>
  <c r="G205" i="9"/>
  <c r="E205" i="9" s="1"/>
  <c r="B205" i="9" s="1"/>
  <c r="D106" i="4"/>
  <c r="F152" i="4"/>
  <c r="E363" i="4"/>
  <c r="D358" i="1" s="1"/>
  <c r="D472" i="4"/>
  <c r="G198" i="9"/>
  <c r="E198" i="9" s="1"/>
  <c r="B198" i="9" s="1"/>
  <c r="E421" i="4"/>
  <c r="D529" i="4"/>
  <c r="G308" i="9"/>
  <c r="F177" i="5"/>
  <c r="G1455" i="1"/>
  <c r="I1455" i="1" s="1"/>
  <c r="G1457" i="1"/>
  <c r="I1457" i="1" s="1"/>
  <c r="G1459" i="1"/>
  <c r="I1459" i="1" s="1"/>
  <c r="G1461" i="1"/>
  <c r="G1472" i="1"/>
  <c r="I1472" i="1" s="1"/>
  <c r="G1474" i="1"/>
  <c r="I1474" i="1" s="1"/>
  <c r="G1481" i="1"/>
  <c r="G1485" i="1"/>
  <c r="G1489" i="1"/>
  <c r="G1493" i="1"/>
  <c r="G1497" i="1"/>
  <c r="G1501" i="1"/>
  <c r="G1505" i="1"/>
  <c r="G1509" i="1"/>
  <c r="G1513" i="1"/>
  <c r="G1521" i="1"/>
  <c r="G1529" i="1"/>
  <c r="G1533" i="1"/>
  <c r="G1537" i="1"/>
  <c r="G1541" i="1"/>
  <c r="G1545" i="1"/>
  <c r="G1549" i="1"/>
  <c r="G1553" i="1"/>
  <c r="G1557" i="1"/>
  <c r="G1561" i="1"/>
  <c r="G1565" i="1"/>
  <c r="G1569" i="1"/>
  <c r="G1573" i="1"/>
  <c r="G1577" i="1"/>
  <c r="D215" i="4"/>
  <c r="F317" i="4"/>
  <c r="D311" i="4"/>
  <c r="F364" i="4"/>
  <c r="D363" i="4"/>
  <c r="H308" i="9"/>
  <c r="E176" i="5"/>
  <c r="H19" i="9" s="1"/>
  <c r="E19" i="9" s="1"/>
  <c r="B19" i="9" s="1"/>
  <c r="F242" i="5"/>
  <c r="D238" i="5"/>
  <c r="B26" i="9"/>
  <c r="B66" i="9"/>
  <c r="G199" i="9"/>
  <c r="E199" i="9" s="1"/>
  <c r="B199" i="9" s="1"/>
  <c r="B226" i="9"/>
  <c r="E215" i="4"/>
  <c r="D211" i="1" s="1"/>
  <c r="E311" i="4"/>
  <c r="D306" i="1" s="1"/>
  <c r="B146" i="9"/>
  <c r="L192" i="9"/>
  <c r="F192" i="9" s="1"/>
  <c r="B247" i="9"/>
  <c r="F229" i="9"/>
  <c r="B229" i="9" s="1"/>
  <c r="F253" i="9"/>
  <c r="B253" i="9" s="1"/>
  <c r="E32" i="9"/>
  <c r="B32" i="9" s="1"/>
  <c r="E56" i="9"/>
  <c r="B56" i="9" s="1"/>
  <c r="E80" i="9"/>
  <c r="B80" i="9" s="1"/>
  <c r="E104" i="9"/>
  <c r="B104" i="9" s="1"/>
  <c r="E128" i="9"/>
  <c r="B128" i="9" s="1"/>
  <c r="E152" i="9"/>
  <c r="B152" i="9" s="1"/>
  <c r="B227" i="9"/>
  <c r="B251" i="9"/>
  <c r="D644" i="4"/>
  <c r="D69" i="5"/>
  <c r="D134" i="5"/>
  <c r="D89" i="6"/>
  <c r="E27" i="9"/>
  <c r="B27" i="9" s="1"/>
  <c r="D593" i="4"/>
  <c r="D35" i="6"/>
  <c r="B217" i="9"/>
  <c r="B241" i="9"/>
  <c r="B265" i="9"/>
  <c r="D190" i="5"/>
  <c r="D176" i="5" s="1"/>
  <c r="E288" i="9"/>
  <c r="B288" i="9" s="1"/>
  <c r="F180" i="5"/>
  <c r="F36" i="6"/>
  <c r="E25" i="9"/>
  <c r="B25" i="9" s="1"/>
  <c r="E49" i="9"/>
  <c r="B49" i="9" s="1"/>
  <c r="E73" i="9"/>
  <c r="B73" i="9" s="1"/>
  <c r="E97" i="9"/>
  <c r="B97" i="9" s="1"/>
  <c r="E121" i="9"/>
  <c r="B121" i="9" s="1"/>
  <c r="E145" i="9"/>
  <c r="B145" i="9" s="1"/>
  <c r="F277" i="9"/>
  <c r="B215" i="9"/>
  <c r="B239" i="9"/>
  <c r="B263" i="9"/>
  <c r="D12" i="5"/>
  <c r="D7" i="5" s="1"/>
  <c r="G290" i="9"/>
  <c r="E290" i="9" s="1"/>
  <c r="B290" i="9" s="1"/>
  <c r="H290" i="9"/>
  <c r="F119" i="5"/>
  <c r="H449" i="1" l="1"/>
  <c r="G449" i="1"/>
  <c r="F163" i="4"/>
  <c r="C159" i="1"/>
  <c r="H165" i="1"/>
  <c r="G165" i="1"/>
  <c r="G148" i="1"/>
  <c r="H148" i="1"/>
  <c r="H135" i="1"/>
  <c r="G135" i="1"/>
  <c r="H79" i="1"/>
  <c r="G79" i="1"/>
  <c r="F258" i="5"/>
  <c r="C1235" i="1"/>
  <c r="H1041" i="1"/>
  <c r="G1041" i="1"/>
  <c r="H1030" i="1"/>
  <c r="G1030" i="1"/>
  <c r="G412" i="1"/>
  <c r="E68" i="5"/>
  <c r="E6" i="5" s="1"/>
  <c r="E291" i="9"/>
  <c r="B291" i="9" s="1"/>
  <c r="D1408" i="1"/>
  <c r="G1408" i="1" s="1"/>
  <c r="I27" i="3"/>
  <c r="H1576" i="1"/>
  <c r="G1576" i="1"/>
  <c r="B316" i="9"/>
  <c r="E315" i="9"/>
  <c r="I10" i="3" s="1"/>
  <c r="H22" i="3"/>
  <c r="F176" i="5"/>
  <c r="C1153" i="1"/>
  <c r="D635" i="4"/>
  <c r="C414" i="1"/>
  <c r="F224" i="4"/>
  <c r="C220" i="1"/>
  <c r="F593" i="4"/>
  <c r="C587" i="1"/>
  <c r="F89" i="6"/>
  <c r="C1383" i="1"/>
  <c r="D528" i="4"/>
  <c r="F529" i="4"/>
  <c r="C523" i="1"/>
  <c r="F124" i="4"/>
  <c r="C120" i="1"/>
  <c r="I16" i="3"/>
  <c r="D2" i="1"/>
  <c r="G1222" i="1"/>
  <c r="F215" i="4"/>
  <c r="C211" i="1"/>
  <c r="F472" i="4"/>
  <c r="C466" i="1"/>
  <c r="I34" i="3"/>
  <c r="C1517" i="1"/>
  <c r="F44" i="4"/>
  <c r="C40" i="1"/>
  <c r="F311" i="4"/>
  <c r="C306" i="1"/>
  <c r="E350" i="4"/>
  <c r="I25" i="3"/>
  <c r="D1329" i="1"/>
  <c r="F134" i="5"/>
  <c r="C1112" i="1"/>
  <c r="E420" i="4"/>
  <c r="F420" i="4" s="1"/>
  <c r="D415" i="1"/>
  <c r="E237" i="5"/>
  <c r="E175" i="5" s="1"/>
  <c r="D1152" i="1" s="1"/>
  <c r="D1215" i="1"/>
  <c r="F69" i="5"/>
  <c r="D68" i="5"/>
  <c r="C1047" i="1"/>
  <c r="F263" i="4"/>
  <c r="I1448" i="1"/>
  <c r="I21" i="3"/>
  <c r="D1046" i="1"/>
  <c r="F196" i="4"/>
  <c r="C192" i="1"/>
  <c r="F82" i="4"/>
  <c r="C78" i="1"/>
  <c r="I1476" i="1"/>
  <c r="F190" i="5"/>
  <c r="G310" i="9"/>
  <c r="E310" i="9" s="1"/>
  <c r="B310" i="9" s="1"/>
  <c r="C1167" i="1"/>
  <c r="D984" i="1"/>
  <c r="F106" i="4"/>
  <c r="C102" i="1"/>
  <c r="F567" i="4"/>
  <c r="C561" i="1"/>
  <c r="D6" i="5"/>
  <c r="H20" i="3"/>
  <c r="F7" i="5"/>
  <c r="C985" i="1"/>
  <c r="I1478" i="1"/>
  <c r="I1479" i="1"/>
  <c r="H31" i="3"/>
  <c r="C1469" i="1"/>
  <c r="F238" i="5"/>
  <c r="D237" i="5"/>
  <c r="C1215" i="1"/>
  <c r="F459" i="4"/>
  <c r="C453" i="1"/>
  <c r="F351" i="4"/>
  <c r="D350" i="4"/>
  <c r="C346" i="1"/>
  <c r="F7" i="4"/>
  <c r="D6" i="4"/>
  <c r="C3" i="1"/>
  <c r="F580" i="4"/>
  <c r="C574" i="1"/>
  <c r="F50" i="4"/>
  <c r="C46" i="1"/>
  <c r="E528" i="4"/>
  <c r="E141" i="6"/>
  <c r="F484" i="4"/>
  <c r="C478" i="1"/>
  <c r="C1124" i="1"/>
  <c r="F146" i="5"/>
  <c r="B192" i="9"/>
  <c r="H1525" i="1"/>
  <c r="G1525" i="1"/>
  <c r="E298" i="4"/>
  <c r="E412" i="4" s="1"/>
  <c r="F644" i="4"/>
  <c r="C638" i="1"/>
  <c r="G318" i="9"/>
  <c r="E318" i="9" s="1"/>
  <c r="D141" i="6"/>
  <c r="H24" i="3"/>
  <c r="C1299" i="1"/>
  <c r="F5" i="6"/>
  <c r="H259" i="1"/>
  <c r="G259" i="1"/>
  <c r="F35" i="6"/>
  <c r="H25" i="3"/>
  <c r="C1329" i="1"/>
  <c r="I22" i="3"/>
  <c r="D1153" i="1"/>
  <c r="E21" i="9"/>
  <c r="D298" i="4"/>
  <c r="D43" i="8"/>
  <c r="G314" i="9" s="1"/>
  <c r="E314" i="9" s="1"/>
  <c r="B314" i="9" s="1"/>
  <c r="C1524" i="1"/>
  <c r="F12" i="5"/>
  <c r="C990" i="1"/>
  <c r="F363" i="4"/>
  <c r="C358" i="1"/>
  <c r="E308" i="9"/>
  <c r="B308" i="9" s="1"/>
  <c r="E165" i="9"/>
  <c r="B165" i="9" s="1"/>
  <c r="D151" i="4"/>
  <c r="I1452" i="1"/>
  <c r="F643" i="4"/>
  <c r="C637" i="1"/>
  <c r="I1467" i="1"/>
  <c r="I1440" i="1"/>
  <c r="H1408" i="1"/>
  <c r="I1473" i="1"/>
  <c r="E151" i="4"/>
  <c r="H159" i="1" l="1"/>
  <c r="G159" i="1"/>
  <c r="H1235" i="1"/>
  <c r="G1235" i="1"/>
  <c r="E639" i="4"/>
  <c r="D407" i="1"/>
  <c r="G1124" i="1"/>
  <c r="H1124" i="1"/>
  <c r="H346" i="1"/>
  <c r="G346" i="1"/>
  <c r="H985" i="1"/>
  <c r="G985" i="1"/>
  <c r="G40" i="1"/>
  <c r="H40" i="1"/>
  <c r="F298" i="4"/>
  <c r="D407" i="4"/>
  <c r="C293" i="1"/>
  <c r="H478" i="1"/>
  <c r="G478" i="1"/>
  <c r="D408" i="4"/>
  <c r="F350" i="4"/>
  <c r="C345" i="1"/>
  <c r="H220" i="1"/>
  <c r="G220" i="1"/>
  <c r="G78" i="1"/>
  <c r="H78" i="1"/>
  <c r="I23" i="3"/>
  <c r="D1214" i="1"/>
  <c r="H1517" i="1"/>
  <c r="G1517" i="1"/>
  <c r="H9" i="3"/>
  <c r="H1299" i="1"/>
  <c r="G1299" i="1"/>
  <c r="D289" i="4"/>
  <c r="D290" i="4" s="1"/>
  <c r="F151" i="4"/>
  <c r="H17" i="3"/>
  <c r="C147" i="1"/>
  <c r="B21" i="9"/>
  <c r="F141" i="6"/>
  <c r="H28" i="3"/>
  <c r="C1435" i="1"/>
  <c r="I28" i="3"/>
  <c r="D1435" i="1"/>
  <c r="H453" i="1"/>
  <c r="G453" i="1"/>
  <c r="G285" i="9"/>
  <c r="E285" i="9" s="1"/>
  <c r="B285" i="9" s="1"/>
  <c r="F6" i="5"/>
  <c r="C984" i="1"/>
  <c r="G415" i="1"/>
  <c r="H415" i="1"/>
  <c r="G120" i="1"/>
  <c r="H120" i="1"/>
  <c r="H637" i="1"/>
  <c r="G637" i="1"/>
  <c r="E636" i="4"/>
  <c r="D630" i="1" s="1"/>
  <c r="D522" i="1"/>
  <c r="H561" i="1"/>
  <c r="G561" i="1"/>
  <c r="H638" i="1"/>
  <c r="G638" i="1"/>
  <c r="G1215" i="1"/>
  <c r="H1215" i="1"/>
  <c r="H1112" i="1"/>
  <c r="G1112" i="1"/>
  <c r="K1451" i="9"/>
  <c r="F635" i="4"/>
  <c r="C629" i="1"/>
  <c r="B318" i="9"/>
  <c r="E317" i="9"/>
  <c r="E289" i="4"/>
  <c r="I17" i="3"/>
  <c r="D147" i="1"/>
  <c r="F237" i="5"/>
  <c r="H23" i="3"/>
  <c r="C1214" i="1"/>
  <c r="G102" i="1"/>
  <c r="H102" i="1"/>
  <c r="H466" i="1"/>
  <c r="G466" i="1"/>
  <c r="H523" i="1"/>
  <c r="G523" i="1"/>
  <c r="H1153" i="1"/>
  <c r="G1153" i="1"/>
  <c r="H358" i="1"/>
  <c r="G358" i="1"/>
  <c r="H1329" i="1"/>
  <c r="G1329" i="1"/>
  <c r="E407" i="4"/>
  <c r="D402" i="1" s="1"/>
  <c r="D293" i="1"/>
  <c r="H574" i="1"/>
  <c r="G574" i="1"/>
  <c r="E635" i="4"/>
  <c r="D629" i="1" s="1"/>
  <c r="D414" i="1"/>
  <c r="H414" i="1" s="1"/>
  <c r="H1469" i="1"/>
  <c r="G1469" i="1"/>
  <c r="H211" i="1"/>
  <c r="G211" i="1"/>
  <c r="D636" i="4"/>
  <c r="F528" i="4"/>
  <c r="C522" i="1"/>
  <c r="H192" i="1"/>
  <c r="G192" i="1"/>
  <c r="H990" i="1"/>
  <c r="G990" i="1"/>
  <c r="H3" i="1"/>
  <c r="G3" i="1"/>
  <c r="H278" i="9"/>
  <c r="E408" i="4"/>
  <c r="D403" i="1" s="1"/>
  <c r="D345" i="1"/>
  <c r="H1383" i="1"/>
  <c r="G1383" i="1"/>
  <c r="D175" i="5"/>
  <c r="G278" i="9" s="1"/>
  <c r="H16" i="3"/>
  <c r="F6" i="4"/>
  <c r="D412" i="4"/>
  <c r="C2" i="1"/>
  <c r="G1167" i="1"/>
  <c r="H1167" i="1"/>
  <c r="H1047" i="1"/>
  <c r="G1047" i="1"/>
  <c r="G306" i="1"/>
  <c r="H306" i="1"/>
  <c r="C1518" i="1"/>
  <c r="I35" i="3"/>
  <c r="G313" i="9"/>
  <c r="E313" i="9" s="1"/>
  <c r="G46" i="1"/>
  <c r="H46" i="1"/>
  <c r="H1524" i="1"/>
  <c r="G1524" i="1"/>
  <c r="F68" i="5"/>
  <c r="H21" i="3"/>
  <c r="C1046" i="1"/>
  <c r="G587" i="1"/>
  <c r="H587" i="1"/>
  <c r="E278" i="9" l="1"/>
  <c r="E277" i="9" s="1"/>
  <c r="H147" i="1"/>
  <c r="G147" i="1"/>
  <c r="D639" i="4"/>
  <c r="F412" i="4"/>
  <c r="C407" i="1"/>
  <c r="G345" i="1"/>
  <c r="H345" i="1"/>
  <c r="E312" i="9"/>
  <c r="B313" i="9"/>
  <c r="H1518" i="1"/>
  <c r="G1518" i="1"/>
  <c r="F175" i="5"/>
  <c r="C1152" i="1"/>
  <c r="H522" i="1"/>
  <c r="G522" i="1"/>
  <c r="G414" i="1"/>
  <c r="K3" i="9"/>
  <c r="I9" i="3"/>
  <c r="F408" i="4"/>
  <c r="C403" i="1"/>
  <c r="E413" i="4"/>
  <c r="E291" i="4"/>
  <c r="D287" i="1" s="1"/>
  <c r="D285" i="1"/>
  <c r="E290" i="4"/>
  <c r="F290" i="4" s="1"/>
  <c r="H629" i="1"/>
  <c r="G629" i="1"/>
  <c r="H1046" i="1"/>
  <c r="G1046" i="1"/>
  <c r="G1435" i="1"/>
  <c r="H1435" i="1"/>
  <c r="H11" i="3"/>
  <c r="H2" i="1"/>
  <c r="G2" i="1"/>
  <c r="F636" i="4"/>
  <c r="C630" i="1"/>
  <c r="H8" i="3"/>
  <c r="G984" i="1"/>
  <c r="H984" i="1"/>
  <c r="C286" i="1"/>
  <c r="F289" i="4"/>
  <c r="D413" i="4"/>
  <c r="D291" i="4"/>
  <c r="C285" i="1"/>
  <c r="H1214" i="1"/>
  <c r="G1214" i="1"/>
  <c r="H293" i="1"/>
  <c r="G293" i="1"/>
  <c r="D633" i="1"/>
  <c r="F407" i="4"/>
  <c r="C402" i="1"/>
  <c r="B278" i="9" l="1"/>
  <c r="E640" i="4"/>
  <c r="E415" i="4"/>
  <c r="D410" i="1" s="1"/>
  <c r="D408" i="1"/>
  <c r="E414" i="4"/>
  <c r="D409" i="1" s="1"/>
  <c r="H403" i="1"/>
  <c r="G403" i="1"/>
  <c r="G285" i="1"/>
  <c r="H285" i="1"/>
  <c r="H407" i="1"/>
  <c r="G407" i="1"/>
  <c r="F291" i="4"/>
  <c r="C287" i="1"/>
  <c r="F413" i="4"/>
  <c r="D640" i="4"/>
  <c r="D641" i="4" s="1"/>
  <c r="D415" i="4"/>
  <c r="C408" i="1"/>
  <c r="D414" i="4"/>
  <c r="N3" i="9"/>
  <c r="I11" i="3"/>
  <c r="H286" i="1"/>
  <c r="F639" i="4"/>
  <c r="C633" i="1"/>
  <c r="H402" i="1"/>
  <c r="G402" i="1"/>
  <c r="H1152" i="1"/>
  <c r="G1152" i="1"/>
  <c r="M3" i="9"/>
  <c r="I8" i="3"/>
  <c r="D286" i="1"/>
  <c r="G286" i="1" s="1"/>
  <c r="H630" i="1"/>
  <c r="G630" i="1"/>
  <c r="H633" i="1" l="1"/>
  <c r="G633" i="1"/>
  <c r="H287" i="1"/>
  <c r="G287" i="1"/>
  <c r="F415" i="4"/>
  <c r="C410" i="1"/>
  <c r="C635" i="1"/>
  <c r="F640" i="4"/>
  <c r="D642" i="4"/>
  <c r="C634" i="1"/>
  <c r="F414" i="4"/>
  <c r="C409" i="1"/>
  <c r="H408" i="1"/>
  <c r="G408" i="1"/>
  <c r="E642" i="4"/>
  <c r="D634" i="1"/>
  <c r="E641" i="4"/>
  <c r="F641" i="4" s="1"/>
  <c r="D646" i="4" l="1"/>
  <c r="F642" i="4"/>
  <c r="C636" i="1"/>
  <c r="H410" i="1"/>
  <c r="G410" i="1"/>
  <c r="D645" i="4"/>
  <c r="H409" i="1"/>
  <c r="G409" i="1"/>
  <c r="E645" i="4"/>
  <c r="D635" i="1"/>
  <c r="G276" i="9"/>
  <c r="E276" i="9" s="1"/>
  <c r="B276" i="9" s="1"/>
  <c r="E646" i="4"/>
  <c r="D636" i="1"/>
  <c r="H634" i="1"/>
  <c r="G634" i="1"/>
  <c r="H7" i="3" l="1"/>
  <c r="H635" i="1"/>
  <c r="F645" i="4"/>
  <c r="H18" i="3"/>
  <c r="C639" i="1"/>
  <c r="I18" i="3"/>
  <c r="D639" i="1"/>
  <c r="G635" i="1"/>
  <c r="H636" i="1"/>
  <c r="G636" i="1"/>
  <c r="I19" i="3"/>
  <c r="D640" i="1"/>
  <c r="F646" i="4"/>
  <c r="H19" i="3"/>
  <c r="C640" i="1"/>
  <c r="H639" i="1" l="1"/>
  <c r="G639" i="1"/>
  <c r="H640" i="1"/>
  <c r="G640" i="1"/>
  <c r="J3" i="9"/>
  <c r="G274" i="9" l="1"/>
  <c r="L272" i="9"/>
  <c r="H274" i="9"/>
  <c r="H18" i="9"/>
  <c r="G18" i="9"/>
  <c r="M272" i="9"/>
  <c r="H17" i="9"/>
  <c r="H15" i="9"/>
  <c r="K9" i="9"/>
  <c r="J6" i="9"/>
  <c r="I8" i="9"/>
  <c r="I13" i="9"/>
  <c r="M16" i="9"/>
  <c r="L15" i="9"/>
  <c r="K12" i="9"/>
  <c r="I7" i="9"/>
  <c r="K8" i="9"/>
  <c r="K10" i="9"/>
  <c r="G15" i="9"/>
  <c r="J10" i="9"/>
  <c r="K7" i="9"/>
  <c r="G16" i="9"/>
  <c r="I9" i="9"/>
  <c r="K13" i="9"/>
  <c r="J8" i="9"/>
  <c r="L16" i="9"/>
  <c r="G17" i="9"/>
  <c r="H16" i="9"/>
  <c r="J12" i="9"/>
  <c r="K6" i="9"/>
  <c r="J9" i="9"/>
  <c r="J5" i="9"/>
  <c r="I6" i="9"/>
  <c r="M15" i="9"/>
  <c r="J7" i="9"/>
  <c r="I12" i="9"/>
  <c r="K11" i="9"/>
  <c r="J13" i="9"/>
  <c r="J17" i="9"/>
  <c r="I11" i="9"/>
  <c r="K5" i="9"/>
  <c r="J11" i="9"/>
  <c r="I5" i="9"/>
  <c r="I17" i="9"/>
  <c r="E16" i="9" l="1"/>
  <c r="E15" i="9"/>
  <c r="E12" i="9"/>
  <c r="B12" i="9" s="1"/>
  <c r="E8" i="9"/>
  <c r="B8" i="9" s="1"/>
  <c r="F16" i="9"/>
  <c r="E5" i="9"/>
  <c r="B5" i="9" s="1"/>
  <c r="E13" i="9"/>
  <c r="B13" i="9" s="1"/>
  <c r="E9" i="9"/>
  <c r="B9" i="9" s="1"/>
  <c r="E6" i="9"/>
  <c r="B6" i="9" s="1"/>
  <c r="E10" i="9"/>
  <c r="B10" i="9" s="1"/>
  <c r="E18" i="9"/>
  <c r="B18" i="9" s="1"/>
  <c r="E11" i="9"/>
  <c r="B11" i="9" s="1"/>
  <c r="E7" i="9"/>
  <c r="B7" i="9" s="1"/>
  <c r="E17" i="9"/>
  <c r="B17" i="9" s="1"/>
  <c r="F272" i="9"/>
  <c r="F15" i="9"/>
  <c r="E274" i="9"/>
  <c r="B16" i="9" l="1"/>
  <c r="F14" i="9"/>
  <c r="B15" i="9"/>
  <c r="E14" i="9"/>
  <c r="B272" i="9"/>
  <c r="F20" i="9"/>
  <c r="B274" i="9"/>
  <c r="E20" i="9"/>
  <c r="I7" i="3" s="1"/>
  <c r="E4" i="9"/>
  <c r="F3" i="9" l="1"/>
  <c r="E3" i="9"/>
</calcChain>
</file>

<file path=xl/sharedStrings.xml><?xml version="1.0" encoding="utf-8"?>
<sst xmlns="http://schemas.openxmlformats.org/spreadsheetml/2006/main" count="4374" uniqueCount="3426">
  <si>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</si>
  <si>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</si>
  <si>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</si>
  <si>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</si>
  <si>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</si>
  <si>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</si>
  <si>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</si>
  <si>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</si>
  <si>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</si>
  <si>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</si>
  <si>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</si>
  <si>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</si>
  <si>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</si>
  <si>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</si>
  <si>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</si>
  <si>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</si>
  <si>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</si>
  <si>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</si>
  <si>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</si>
  <si>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</si>
  <si>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</si>
  <si>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</si>
  <si>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</si>
  <si>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</si>
  <si>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</si>
  <si>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</si>
  <si>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</si>
  <si>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</si>
  <si>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</si>
  <si>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</si>
  <si>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</si>
  <si>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</si>
  <si>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</si>
  <si>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</si>
  <si>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</si>
  <si>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23</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</si>
  <si>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</si>
  <si>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</si>
  <si>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</si>
  <si>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</si>
  <si>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</si>
  <si>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</si>
  <si>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</si>
  <si>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</si>
  <si>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</si>
  <si>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</si>
  <si>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</si>
  <si>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</si>
  <si>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</si>
  <si>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33273 - ZADARSKA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</si>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</sst>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232657255.61999997</v>
      </c>
      <c r="D2" s="6">
        <f>'PR-RAS'!E6</f>
        <v>177824377.47</v>
      </c>
      <c r="E2" s="6">
        <v>0</v>
      </c>
      <c r="F2" s="6">
        <v>0</v>
      </c>
      <c r="G2" s="7">
        <f t="shared" ref="G2:G264" si="0">(B2/1000)*(C2*1+D2*2)</f>
        <v>588306.01055999997</v>
      </c>
      <c r="H2" s="7">
        <f t="shared" ref="H2:H264" si="1">ABS(C2-ROUND(C2,0))+ABS(D2-ROUND(D2,0))</f>
        <v>0.85000002384185791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20799276.140000001</v>
      </c>
      <c r="D3" s="1">
        <f>'PR-RAS'!E7</f>
        <v>27804040.139999993</v>
      </c>
      <c r="E3" s="1">
        <v>0</v>
      </c>
      <c r="F3" s="1">
        <v>0</v>
      </c>
      <c r="G3" s="2">
        <f t="shared" si="0"/>
        <v>152814.71283999996</v>
      </c>
      <c r="H3" s="2">
        <f t="shared" si="1"/>
        <v>0.2799999937415123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19028383.899999999</v>
      </c>
      <c r="D4" s="1">
        <f>'PR-RAS'!E8</f>
        <v>25716009.789999995</v>
      </c>
      <c r="E4" s="1">
        <v>0</v>
      </c>
      <c r="F4" s="1">
        <v>0</v>
      </c>
      <c r="G4" s="2">
        <f t="shared" si="0"/>
        <v>211381.21043999997</v>
      </c>
      <c r="H4" s="2">
        <f t="shared" si="1"/>
        <v>0.31000000610947609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15411199.619999999</v>
      </c>
      <c r="D5" s="1">
        <f>'PR-RAS'!E9</f>
        <v>21426187.809999999</v>
      </c>
      <c r="E5" s="1">
        <v>0</v>
      </c>
      <c r="F5" s="1">
        <v>0</v>
      </c>
      <c r="G5" s="2">
        <f t="shared" si="0"/>
        <v>233054.30095999999</v>
      </c>
      <c r="H5" s="2">
        <f t="shared" si="1"/>
        <v>0.57000000216066837</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1851263.47</v>
      </c>
      <c r="D6" s="1">
        <f>'PR-RAS'!E10</f>
        <v>2178693.6</v>
      </c>
      <c r="E6" s="1">
        <v>0</v>
      </c>
      <c r="F6" s="1">
        <v>0</v>
      </c>
      <c r="G6" s="2">
        <f t="shared" si="0"/>
        <v>31043.253349999999</v>
      </c>
      <c r="H6" s="2">
        <f t="shared" si="1"/>
        <v>0.86999999987892807</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1648014.88</v>
      </c>
      <c r="D7" s="1">
        <f>'PR-RAS'!E11</f>
        <v>2020637.4</v>
      </c>
      <c r="E7" s="1">
        <v>0</v>
      </c>
      <c r="F7" s="1">
        <v>0</v>
      </c>
      <c r="G7" s="2">
        <f t="shared" si="0"/>
        <v>34135.738079999996</v>
      </c>
      <c r="H7" s="2">
        <f t="shared" si="1"/>
        <v>0.52000000001862645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1444051.35</v>
      </c>
      <c r="D8" s="1">
        <f>'PR-RAS'!E12</f>
        <v>1892696.15</v>
      </c>
      <c r="E8" s="1">
        <v>0</v>
      </c>
      <c r="F8" s="1">
        <v>0</v>
      </c>
      <c r="G8" s="2">
        <f t="shared" si="0"/>
        <v>36606.10555</v>
      </c>
      <c r="H8" s="2">
        <f t="shared" si="1"/>
        <v>0.5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901767.86</v>
      </c>
      <c r="D9" s="1">
        <f>'PR-RAS'!E13</f>
        <v>1369649.12</v>
      </c>
      <c r="E9" s="1">
        <v>0</v>
      </c>
      <c r="F9" s="1">
        <v>0</v>
      </c>
      <c r="G9" s="2">
        <f t="shared" si="0"/>
        <v>29128.5288</v>
      </c>
      <c r="H9" s="2">
        <f t="shared" si="1"/>
        <v>0.26000000012572855</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2314.8200000000002</v>
      </c>
      <c r="D10" s="1">
        <f>'PR-RAS'!E14</f>
        <v>5163.5600000000004</v>
      </c>
      <c r="E10" s="1">
        <v>0</v>
      </c>
      <c r="F10" s="1">
        <v>0</v>
      </c>
      <c r="G10" s="2">
        <f t="shared" si="0"/>
        <v>113.77745999999999</v>
      </c>
      <c r="H10" s="2">
        <f t="shared" si="1"/>
        <v>0.61999999999943611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2230228.1</v>
      </c>
      <c r="D11" s="1">
        <f>'PR-RAS'!E15</f>
        <v>3177017.85</v>
      </c>
      <c r="E11" s="1">
        <v>0</v>
      </c>
      <c r="F11" s="1">
        <v>0</v>
      </c>
      <c r="G11" s="2">
        <f t="shared" si="0"/>
        <v>85842.638000000006</v>
      </c>
      <c r="H11" s="2">
        <f t="shared" si="1"/>
        <v>0.25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78382.87</v>
      </c>
      <c r="D19" s="1">
        <f>'PR-RAS'!E23</f>
        <v>42743.040000000001</v>
      </c>
      <c r="E19" s="1">
        <v>0</v>
      </c>
      <c r="F19" s="1">
        <v>0</v>
      </c>
      <c r="G19" s="2">
        <f t="shared" si="0"/>
        <v>2949.6410999999998</v>
      </c>
      <c r="H19" s="2">
        <f t="shared" si="1"/>
        <v>0.17000000000552973</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78382.87</v>
      </c>
      <c r="D21" s="1">
        <f>'PR-RAS'!E25</f>
        <v>42743.040000000001</v>
      </c>
      <c r="E21" s="1">
        <v>0</v>
      </c>
      <c r="F21" s="1">
        <v>0</v>
      </c>
      <c r="G21" s="2">
        <f t="shared" si="0"/>
        <v>3277.3790000000004</v>
      </c>
      <c r="H21" s="2">
        <f t="shared" si="1"/>
        <v>0.17000000000552973</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1692509.37</v>
      </c>
      <c r="D25" s="1">
        <f>'PR-RAS'!E29</f>
        <v>2045287.31</v>
      </c>
      <c r="E25" s="1">
        <v>0</v>
      </c>
      <c r="F25" s="1">
        <v>0</v>
      </c>
      <c r="G25" s="2">
        <f t="shared" si="0"/>
        <v>138794.01576000001</v>
      </c>
      <c r="H25" s="2">
        <f t="shared" si="1"/>
        <v>0.68000000016763806</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1683318.52</v>
      </c>
      <c r="D29" s="1">
        <f>'PR-RAS'!E33</f>
        <v>2035604.57</v>
      </c>
      <c r="E29" s="1">
        <v>0</v>
      </c>
      <c r="F29" s="1">
        <v>0</v>
      </c>
      <c r="G29" s="2">
        <f t="shared" si="0"/>
        <v>161126.77448000002</v>
      </c>
      <c r="H29" s="2">
        <f t="shared" si="1"/>
        <v>0.90999999991618097</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9190.85</v>
      </c>
      <c r="D31" s="1">
        <f>'PR-RAS'!E35</f>
        <v>9682.74</v>
      </c>
      <c r="E31" s="1">
        <v>0</v>
      </c>
      <c r="F31" s="1">
        <v>0</v>
      </c>
      <c r="G31" s="2">
        <f t="shared" si="0"/>
        <v>856.68989999999997</v>
      </c>
      <c r="H31" s="2">
        <f t="shared" si="1"/>
        <v>0.40999999999985448</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93767183.689999998</v>
      </c>
      <c r="D46" s="1">
        <f>'PR-RAS'!E50</f>
        <v>90785971.150000006</v>
      </c>
      <c r="E46" s="1">
        <v>0</v>
      </c>
      <c r="F46" s="1">
        <v>0</v>
      </c>
      <c r="G46" s="2">
        <f t="shared" si="0"/>
        <v>12390260.66955</v>
      </c>
      <c r="H46" s="2">
        <f t="shared" si="1"/>
        <v>0.46000000834465027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3384668.67</v>
      </c>
      <c r="D47" s="1">
        <f>'PR-RAS'!E51</f>
        <v>3799178.51</v>
      </c>
      <c r="E47" s="1">
        <v>0</v>
      </c>
      <c r="F47" s="1">
        <v>0</v>
      </c>
      <c r="G47" s="2">
        <f t="shared" si="0"/>
        <v>505219.18173999997</v>
      </c>
      <c r="H47" s="2">
        <f t="shared" si="1"/>
        <v>0.82000000029802322</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3263311.73</v>
      </c>
      <c r="D48" s="1">
        <f>'PR-RAS'!E52</f>
        <v>3799178.51</v>
      </c>
      <c r="E48" s="1">
        <v>0</v>
      </c>
      <c r="F48" s="1">
        <v>0</v>
      </c>
      <c r="G48" s="2">
        <f t="shared" si="0"/>
        <v>510498.43125000002</v>
      </c>
      <c r="H48" s="2">
        <f t="shared" si="1"/>
        <v>0.76000000024214387</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121356.94</v>
      </c>
      <c r="D49" s="1">
        <f>'PR-RAS'!E53</f>
        <v>0</v>
      </c>
      <c r="E49" s="1">
        <v>0</v>
      </c>
      <c r="F49" s="1">
        <v>0</v>
      </c>
      <c r="G49" s="2">
        <f t="shared" si="0"/>
        <v>5825.1331200000004</v>
      </c>
      <c r="H49" s="2">
        <f t="shared" si="1"/>
        <v>5.9999999997671694E-2</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775676.05999999994</v>
      </c>
      <c r="D50" s="1">
        <f>'PR-RAS'!E54</f>
        <v>342596.85</v>
      </c>
      <c r="E50" s="1">
        <v>0</v>
      </c>
      <c r="F50" s="1">
        <v>0</v>
      </c>
      <c r="G50" s="2">
        <f t="shared" si="0"/>
        <v>71582.618239999996</v>
      </c>
      <c r="H50" s="2">
        <f t="shared" si="1"/>
        <v>0.2099999999627471</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744750.17</v>
      </c>
      <c r="D51" s="1">
        <f>'PR-RAS'!E55</f>
        <v>231346.85</v>
      </c>
      <c r="E51" s="1">
        <v>0</v>
      </c>
      <c r="F51" s="1">
        <v>0</v>
      </c>
      <c r="G51" s="2">
        <f t="shared" si="0"/>
        <v>60372.193500000008</v>
      </c>
      <c r="H51" s="2">
        <f t="shared" si="1"/>
        <v>0.32000000003608875</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525.95000000000005</v>
      </c>
      <c r="D52" s="1">
        <f>'PR-RAS'!E56</f>
        <v>0</v>
      </c>
      <c r="E52" s="1">
        <v>0</v>
      </c>
      <c r="F52" s="1">
        <v>0</v>
      </c>
      <c r="G52" s="2">
        <f t="shared" si="0"/>
        <v>26.823450000000001</v>
      </c>
      <c r="H52" s="2">
        <f t="shared" si="1"/>
        <v>4.9999999999954525E-2</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30399.94</v>
      </c>
      <c r="D53" s="1">
        <f>'PR-RAS'!E57</f>
        <v>111250</v>
      </c>
      <c r="E53" s="1">
        <v>0</v>
      </c>
      <c r="F53" s="1">
        <v>0</v>
      </c>
      <c r="G53" s="2">
        <f t="shared" si="0"/>
        <v>13150.79688</v>
      </c>
      <c r="H53" s="2">
        <f t="shared" si="1"/>
        <v>6.0000000001309672E-2</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5032054.0199999996</v>
      </c>
      <c r="D55" s="1">
        <f>'PR-RAS'!E59</f>
        <v>8656055.5899999999</v>
      </c>
      <c r="E55" s="1">
        <v>0</v>
      </c>
      <c r="F55" s="1">
        <v>0</v>
      </c>
      <c r="G55" s="2">
        <f t="shared" si="0"/>
        <v>1206584.9208</v>
      </c>
      <c r="H55" s="2">
        <f t="shared" si="1"/>
        <v>0.42999999970197678</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4644774</v>
      </c>
      <c r="D56" s="1">
        <f>'PR-RAS'!E60</f>
        <v>6362552.5599999996</v>
      </c>
      <c r="E56" s="1">
        <v>0</v>
      </c>
      <c r="F56" s="1">
        <v>0</v>
      </c>
      <c r="G56" s="2">
        <f t="shared" si="0"/>
        <v>955343.35159999982</v>
      </c>
      <c r="H56" s="2">
        <f t="shared" si="1"/>
        <v>0.44000000040978193</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387280.02</v>
      </c>
      <c r="D57" s="1">
        <f>'PR-RAS'!E61</f>
        <v>2293503.0299999998</v>
      </c>
      <c r="E57" s="1">
        <v>0</v>
      </c>
      <c r="F57" s="1">
        <v>0</v>
      </c>
      <c r="G57" s="2">
        <f t="shared" si="0"/>
        <v>278560.02048000001</v>
      </c>
      <c r="H57" s="2">
        <f t="shared" si="1"/>
        <v>4.9999999813735485E-2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5137688.58</v>
      </c>
      <c r="D58" s="1">
        <f>'PR-RAS'!E62</f>
        <v>2028267.3</v>
      </c>
      <c r="E58" s="1">
        <v>0</v>
      </c>
      <c r="F58" s="1">
        <v>0</v>
      </c>
      <c r="G58" s="2">
        <f t="shared" si="0"/>
        <v>524070.72126000002</v>
      </c>
      <c r="H58" s="2">
        <f t="shared" si="1"/>
        <v>0.71999999997206032</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5087893.5</v>
      </c>
      <c r="D59" s="1">
        <f>'PR-RAS'!E63</f>
        <v>1441878.09</v>
      </c>
      <c r="E59" s="1">
        <v>0</v>
      </c>
      <c r="F59" s="1">
        <v>0</v>
      </c>
      <c r="G59" s="2">
        <f t="shared" si="0"/>
        <v>462355.68144000001</v>
      </c>
      <c r="H59" s="2">
        <f t="shared" si="1"/>
        <v>0.59000000008381903</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49795.08</v>
      </c>
      <c r="D60" s="1">
        <f>'PR-RAS'!E64</f>
        <v>586389.21</v>
      </c>
      <c r="E60" s="1">
        <v>0</v>
      </c>
      <c r="F60" s="1">
        <v>0</v>
      </c>
      <c r="G60" s="2">
        <f t="shared" si="0"/>
        <v>72131.83649999999</v>
      </c>
      <c r="H60" s="2">
        <f t="shared" si="1"/>
        <v>0.28999999996449333</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6083809.8599999994</v>
      </c>
      <c r="D61" s="1">
        <f>'PR-RAS'!E65</f>
        <v>4965368.2799999993</v>
      </c>
      <c r="E61" s="1">
        <v>0</v>
      </c>
      <c r="F61" s="1">
        <v>0</v>
      </c>
      <c r="G61" s="2">
        <f t="shared" si="0"/>
        <v>960872.78519999981</v>
      </c>
      <c r="H61" s="2">
        <f t="shared" si="1"/>
        <v>0.41999999992549419</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4263148.8099999996</v>
      </c>
      <c r="D62" s="1">
        <f>'PR-RAS'!E66</f>
        <v>3691917.03</v>
      </c>
      <c r="E62" s="1">
        <v>0</v>
      </c>
      <c r="F62" s="1">
        <v>0</v>
      </c>
      <c r="G62" s="2">
        <f t="shared" si="0"/>
        <v>710465.95506999991</v>
      </c>
      <c r="H62" s="2">
        <f t="shared" si="1"/>
        <v>0.22000000020489097</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1820661.05</v>
      </c>
      <c r="D63" s="1">
        <f>'PR-RAS'!E67</f>
        <v>1273451.25</v>
      </c>
      <c r="E63" s="1">
        <v>0</v>
      </c>
      <c r="F63" s="1">
        <v>0</v>
      </c>
      <c r="G63" s="2">
        <f t="shared" si="0"/>
        <v>270788.94010000001</v>
      </c>
      <c r="H63" s="2">
        <f t="shared" si="1"/>
        <v>0.30000000004656613</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61155827.769999996</v>
      </c>
      <c r="D64" s="1">
        <f>'PR-RAS'!E68</f>
        <v>63146556.75</v>
      </c>
      <c r="E64" s="1">
        <v>0</v>
      </c>
      <c r="F64" s="1">
        <v>0</v>
      </c>
      <c r="G64" s="2">
        <f t="shared" si="0"/>
        <v>11809283.300009999</v>
      </c>
      <c r="H64" s="2">
        <f t="shared" si="1"/>
        <v>0.48000000417232513</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59049704.039999999</v>
      </c>
      <c r="D65" s="1">
        <f>'PR-RAS'!E69</f>
        <v>62094144.969999999</v>
      </c>
      <c r="E65" s="1">
        <v>0</v>
      </c>
      <c r="F65" s="1">
        <v>0</v>
      </c>
      <c r="G65" s="2">
        <f t="shared" si="0"/>
        <v>11727231.61472</v>
      </c>
      <c r="H65" s="2">
        <f t="shared" si="1"/>
        <v>7.0000000298023224E-2</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2106123.73</v>
      </c>
      <c r="D66" s="1">
        <f>'PR-RAS'!E70</f>
        <v>1052411.78</v>
      </c>
      <c r="E66" s="1">
        <v>0</v>
      </c>
      <c r="F66" s="1">
        <v>0</v>
      </c>
      <c r="G66" s="2">
        <f t="shared" si="0"/>
        <v>273711.57384999999</v>
      </c>
      <c r="H66" s="2">
        <f t="shared" si="1"/>
        <v>0.48999999999068677</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12197458.73</v>
      </c>
      <c r="D70" s="1">
        <f>'PR-RAS'!E74</f>
        <v>7847947.8699999992</v>
      </c>
      <c r="E70" s="1">
        <v>0</v>
      </c>
      <c r="F70" s="1">
        <v>0</v>
      </c>
      <c r="G70" s="2">
        <f t="shared" si="0"/>
        <v>1924641.4584300001</v>
      </c>
      <c r="H70" s="2">
        <f t="shared" si="1"/>
        <v>0.40000000037252903</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6963755.4299999997</v>
      </c>
      <c r="D71" s="1">
        <f>'PR-RAS'!E75</f>
        <v>4631851.55</v>
      </c>
      <c r="E71" s="1">
        <v>0</v>
      </c>
      <c r="F71" s="1">
        <v>0</v>
      </c>
      <c r="G71" s="2">
        <f t="shared" si="0"/>
        <v>1135922.0971000001</v>
      </c>
      <c r="H71" s="2">
        <f t="shared" si="1"/>
        <v>0.87999999988824129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5233703.3</v>
      </c>
      <c r="D72" s="1">
        <f>'PR-RAS'!E76</f>
        <v>3216096.32</v>
      </c>
      <c r="E72" s="1">
        <v>0</v>
      </c>
      <c r="F72" s="1">
        <v>0</v>
      </c>
      <c r="G72" s="2">
        <f t="shared" si="0"/>
        <v>828278.61173999985</v>
      </c>
      <c r="H72" s="2">
        <f t="shared" si="1"/>
        <v>0.61999999964609742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1230009.1000000001</v>
      </c>
      <c r="D78" s="1">
        <f>'PR-RAS'!E82</f>
        <v>3792625.4000000004</v>
      </c>
      <c r="E78" s="1">
        <v>0</v>
      </c>
      <c r="F78" s="1">
        <v>0</v>
      </c>
      <c r="G78" s="2">
        <f t="shared" si="0"/>
        <v>678775.01230000006</v>
      </c>
      <c r="H78" s="2">
        <f t="shared" si="1"/>
        <v>0.50000000046566129</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35180.82</v>
      </c>
      <c r="D79" s="1">
        <f>'PR-RAS'!E83</f>
        <v>680421.26</v>
      </c>
      <c r="E79" s="1">
        <v>0</v>
      </c>
      <c r="F79" s="1">
        <v>0</v>
      </c>
      <c r="G79" s="2">
        <f t="shared" si="0"/>
        <v>108889.82052000001</v>
      </c>
      <c r="H79" s="2">
        <f t="shared" si="1"/>
        <v>0.44000000000960426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6732.79</v>
      </c>
      <c r="D81" s="1">
        <f>'PR-RAS'!E85</f>
        <v>9165.52</v>
      </c>
      <c r="E81" s="1">
        <v>0</v>
      </c>
      <c r="F81" s="1">
        <v>0</v>
      </c>
      <c r="G81" s="2">
        <f t="shared" si="0"/>
        <v>2005.1064000000001</v>
      </c>
      <c r="H81" s="2">
        <f t="shared" si="1"/>
        <v>0.68999999999959982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287.18</v>
      </c>
      <c r="D82" s="1">
        <f>'PR-RAS'!E86</f>
        <v>10824.49</v>
      </c>
      <c r="E82" s="1">
        <v>0</v>
      </c>
      <c r="F82" s="1">
        <v>0</v>
      </c>
      <c r="G82" s="2">
        <f t="shared" si="0"/>
        <v>1776.8289600000001</v>
      </c>
      <c r="H82" s="2">
        <f t="shared" si="1"/>
        <v>0.66999999999978854</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28160.85</v>
      </c>
      <c r="D85" s="1">
        <f>'PR-RAS'!E89</f>
        <v>660431.25</v>
      </c>
      <c r="E85" s="1">
        <v>0</v>
      </c>
      <c r="F85" s="1">
        <v>0</v>
      </c>
      <c r="G85" s="2">
        <f t="shared" si="0"/>
        <v>113317.96140000001</v>
      </c>
      <c r="H85" s="2">
        <f t="shared" si="1"/>
        <v>0.40000000000145519</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1194828.28</v>
      </c>
      <c r="D87" s="1">
        <f>'PR-RAS'!E91</f>
        <v>3112204.14</v>
      </c>
      <c r="E87" s="1">
        <v>0</v>
      </c>
      <c r="F87" s="1">
        <v>0</v>
      </c>
      <c r="G87" s="2">
        <f t="shared" si="0"/>
        <v>638054.34415999998</v>
      </c>
      <c r="H87" s="2">
        <f t="shared" si="1"/>
        <v>0.42000000015832484</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1041410.49</v>
      </c>
      <c r="D88" s="1">
        <f>'PR-RAS'!E92</f>
        <v>2633515.09</v>
      </c>
      <c r="E88" s="1">
        <v>0</v>
      </c>
      <c r="F88" s="1">
        <v>0</v>
      </c>
      <c r="G88" s="2">
        <f t="shared" si="0"/>
        <v>548834.33828999999</v>
      </c>
      <c r="H88" s="2">
        <f t="shared" si="1"/>
        <v>0.57999999984167516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16934.48</v>
      </c>
      <c r="D89" s="1">
        <f>'PR-RAS'!E93</f>
        <v>316174.78000000003</v>
      </c>
      <c r="E89" s="1">
        <v>0</v>
      </c>
      <c r="F89" s="1">
        <v>0</v>
      </c>
      <c r="G89" s="2">
        <f t="shared" si="0"/>
        <v>57136.995519999997</v>
      </c>
      <c r="H89" s="2">
        <f t="shared" si="1"/>
        <v>0.69999999997162377</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136483.31</v>
      </c>
      <c r="D90" s="1">
        <f>'PR-RAS'!E94</f>
        <v>162514.26999999999</v>
      </c>
      <c r="E90" s="1">
        <v>0</v>
      </c>
      <c r="F90" s="1">
        <v>0</v>
      </c>
      <c r="G90" s="2">
        <f t="shared" si="0"/>
        <v>41074.554649999998</v>
      </c>
      <c r="H90" s="2">
        <f t="shared" si="1"/>
        <v>0.57999999998719431</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11836390.629999999</v>
      </c>
      <c r="D102" s="1">
        <f>'PR-RAS'!E106</f>
        <v>6638900.7700000005</v>
      </c>
      <c r="E102" s="1">
        <v>0</v>
      </c>
      <c r="F102" s="1">
        <v>0</v>
      </c>
      <c r="G102" s="2">
        <f t="shared" si="0"/>
        <v>2536533.4091700003</v>
      </c>
      <c r="H102" s="2">
        <f t="shared" si="1"/>
        <v>0.60000000055879354</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977749.54</v>
      </c>
      <c r="D103" s="1">
        <f>'PR-RAS'!E107</f>
        <v>1006575.7</v>
      </c>
      <c r="E103" s="1">
        <v>0</v>
      </c>
      <c r="F103" s="1">
        <v>0</v>
      </c>
      <c r="G103" s="2">
        <f t="shared" si="0"/>
        <v>305071.89587999997</v>
      </c>
      <c r="H103" s="2">
        <f t="shared" si="1"/>
        <v>0.76000000000931323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696088.4</v>
      </c>
      <c r="D105" s="1">
        <f>'PR-RAS'!E109</f>
        <v>737053.25</v>
      </c>
      <c r="E105" s="1">
        <v>0</v>
      </c>
      <c r="F105" s="1">
        <v>0</v>
      </c>
      <c r="G105" s="2">
        <f t="shared" si="0"/>
        <v>225700.26959999997</v>
      </c>
      <c r="H105" s="2">
        <f t="shared" si="1"/>
        <v>0.65000000002328306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47406.04</v>
      </c>
      <c r="D106" s="1">
        <f>'PR-RAS'!E110</f>
        <v>32849.96</v>
      </c>
      <c r="E106" s="1">
        <v>0</v>
      </c>
      <c r="F106" s="1">
        <v>0</v>
      </c>
      <c r="G106" s="2">
        <f t="shared" si="0"/>
        <v>11876.125799999998</v>
      </c>
      <c r="H106" s="2">
        <f t="shared" si="1"/>
        <v>8.000000000174623E-2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234255.1</v>
      </c>
      <c r="D107" s="1">
        <f>'PR-RAS'!E111</f>
        <v>236672.49</v>
      </c>
      <c r="E107" s="1">
        <v>0</v>
      </c>
      <c r="F107" s="1">
        <v>0</v>
      </c>
      <c r="G107" s="2">
        <f t="shared" si="0"/>
        <v>75005.608479999995</v>
      </c>
      <c r="H107" s="2">
        <f t="shared" si="1"/>
        <v>0.58999999999650754</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10858641.09</v>
      </c>
      <c r="D108" s="1">
        <f>'PR-RAS'!E112</f>
        <v>5632325.0700000003</v>
      </c>
      <c r="E108" s="1">
        <v>0</v>
      </c>
      <c r="F108" s="1">
        <v>0</v>
      </c>
      <c r="G108" s="2">
        <f t="shared" si="0"/>
        <v>2367192.1616099998</v>
      </c>
      <c r="H108" s="2">
        <f t="shared" si="1"/>
        <v>0.16000000014901161</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10855312.23</v>
      </c>
      <c r="D113" s="1">
        <f>'PR-RAS'!E117</f>
        <v>5632325.0700000003</v>
      </c>
      <c r="E113" s="1">
        <v>0</v>
      </c>
      <c r="F113" s="1">
        <v>0</v>
      </c>
      <c r="G113" s="2">
        <f t="shared" si="0"/>
        <v>2477435.7854400002</v>
      </c>
      <c r="H113" s="2">
        <f t="shared" si="1"/>
        <v>0.30000000074505806</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3328.86</v>
      </c>
      <c r="D115" s="1">
        <f>'PR-RAS'!E119</f>
        <v>0</v>
      </c>
      <c r="E115" s="1">
        <v>0</v>
      </c>
      <c r="F115" s="1">
        <v>0</v>
      </c>
      <c r="G115" s="2">
        <f t="shared" si="0"/>
        <v>379.49004000000002</v>
      </c>
      <c r="H115" s="2">
        <f t="shared" si="1"/>
        <v>0.13999999999987267</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11416365.560000001</v>
      </c>
      <c r="D120" s="1">
        <f>'PR-RAS'!E124</f>
        <v>10675986.5</v>
      </c>
      <c r="E120" s="1">
        <v>0</v>
      </c>
      <c r="F120" s="1">
        <v>0</v>
      </c>
      <c r="G120" s="2">
        <f t="shared" si="0"/>
        <v>3899432.2886399999</v>
      </c>
      <c r="H120" s="2">
        <f t="shared" si="1"/>
        <v>0.93999999947845936</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10683527.140000001</v>
      </c>
      <c r="D121" s="1">
        <f>'PR-RAS'!E125</f>
        <v>10475194</v>
      </c>
      <c r="E121" s="1">
        <v>0</v>
      </c>
      <c r="F121" s="1">
        <v>0</v>
      </c>
      <c r="G121" s="2">
        <f t="shared" si="0"/>
        <v>3796069.8168000001</v>
      </c>
      <c r="H121" s="2">
        <f t="shared" si="1"/>
        <v>0.14000000059604645</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240918.23</v>
      </c>
      <c r="D122" s="1">
        <f>'PR-RAS'!E126</f>
        <v>251375.22</v>
      </c>
      <c r="E122" s="1">
        <v>0</v>
      </c>
      <c r="F122" s="1">
        <v>0</v>
      </c>
      <c r="G122" s="2">
        <f t="shared" si="0"/>
        <v>89983.909070000009</v>
      </c>
      <c r="H122" s="2">
        <f t="shared" si="1"/>
        <v>0.45000000001164153</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10442608.91</v>
      </c>
      <c r="D123" s="1">
        <f>'PR-RAS'!E127</f>
        <v>10223818.779999999</v>
      </c>
      <c r="E123" s="1">
        <v>0</v>
      </c>
      <c r="F123" s="1">
        <v>0</v>
      </c>
      <c r="G123" s="2">
        <f t="shared" si="0"/>
        <v>3768610.0693399999</v>
      </c>
      <c r="H123" s="2">
        <f t="shared" si="1"/>
        <v>0.31000000052154064</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732838.41999999993</v>
      </c>
      <c r="D124" s="1">
        <f>'PR-RAS'!E128</f>
        <v>200792.5</v>
      </c>
      <c r="E124" s="1">
        <v>0</v>
      </c>
      <c r="F124" s="1">
        <v>0</v>
      </c>
      <c r="G124" s="2">
        <f t="shared" si="0"/>
        <v>139534.08065999998</v>
      </c>
      <c r="H124" s="2">
        <f t="shared" si="1"/>
        <v>0.91999999992549419</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260544.12</v>
      </c>
      <c r="D125" s="1">
        <f>'PR-RAS'!E129</f>
        <v>161891.87</v>
      </c>
      <c r="E125" s="1">
        <v>0</v>
      </c>
      <c r="F125" s="1">
        <v>0</v>
      </c>
      <c r="G125" s="2">
        <f t="shared" si="0"/>
        <v>72456.654639999993</v>
      </c>
      <c r="H125" s="2">
        <f t="shared" si="1"/>
        <v>0.25</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472294.3</v>
      </c>
      <c r="D126" s="1">
        <f>'PR-RAS'!E130</f>
        <v>38900.629999999997</v>
      </c>
      <c r="E126" s="1">
        <v>0</v>
      </c>
      <c r="F126" s="1">
        <v>0</v>
      </c>
      <c r="G126" s="2">
        <f t="shared" si="0"/>
        <v>68761.944999999992</v>
      </c>
      <c r="H126" s="2">
        <f t="shared" si="1"/>
        <v>0.66999999999097781</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92781026.269999996</v>
      </c>
      <c r="D129" s="1">
        <f>'PR-RAS'!E133</f>
        <v>38077490.18</v>
      </c>
      <c r="E129" s="1">
        <v>0</v>
      </c>
      <c r="F129" s="1">
        <v>0</v>
      </c>
      <c r="G129" s="2">
        <f t="shared" si="0"/>
        <v>21623808.848639999</v>
      </c>
      <c r="H129" s="2">
        <f t="shared" si="1"/>
        <v>0.44999999552965164</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92781026.269999996</v>
      </c>
      <c r="D134" s="1">
        <f>'PR-RAS'!E138</f>
        <v>38077490.18</v>
      </c>
      <c r="E134" s="1">
        <v>0</v>
      </c>
      <c r="F134" s="1">
        <v>0</v>
      </c>
      <c r="G134" s="2">
        <f t="shared" si="0"/>
        <v>22468488.881790001</v>
      </c>
      <c r="H134" s="2">
        <f t="shared" si="1"/>
        <v>0.44999999552965164</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827004.23</v>
      </c>
      <c r="D135" s="1">
        <f>'PR-RAS'!E139</f>
        <v>49363.33</v>
      </c>
      <c r="E135" s="1">
        <v>0</v>
      </c>
      <c r="F135" s="1">
        <v>0</v>
      </c>
      <c r="G135" s="2">
        <f t="shared" si="0"/>
        <v>124047.93926000001</v>
      </c>
      <c r="H135" s="2">
        <f t="shared" si="1"/>
        <v>0.55999999998311978</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964.2</v>
      </c>
      <c r="D136" s="1">
        <f>'PR-RAS'!E140</f>
        <v>388.42</v>
      </c>
      <c r="E136" s="1">
        <v>0</v>
      </c>
      <c r="F136" s="1">
        <v>0</v>
      </c>
      <c r="G136" s="2">
        <f t="shared" si="0"/>
        <v>235.04040000000001</v>
      </c>
      <c r="H136" s="2">
        <f t="shared" si="1"/>
        <v>0.62000000000006139</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8.92</v>
      </c>
      <c r="E144" s="1">
        <v>0</v>
      </c>
      <c r="F144" s="1">
        <v>0</v>
      </c>
      <c r="G144" s="2">
        <f t="shared" si="0"/>
        <v>2.5511199999999996</v>
      </c>
      <c r="H144" s="2">
        <f t="shared" si="1"/>
        <v>8.0000000000000071E-2</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964.2</v>
      </c>
      <c r="D145" s="1">
        <f>'PR-RAS'!E149</f>
        <v>379.5</v>
      </c>
      <c r="E145" s="1">
        <v>0</v>
      </c>
      <c r="F145" s="1">
        <v>0</v>
      </c>
      <c r="G145" s="2">
        <f t="shared" si="0"/>
        <v>248.14079999999998</v>
      </c>
      <c r="H145" s="2">
        <f t="shared" si="1"/>
        <v>0.70000000000004547</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826040.03</v>
      </c>
      <c r="D146" s="1">
        <f>'PR-RAS'!E150</f>
        <v>48974.91</v>
      </c>
      <c r="E146" s="1">
        <v>0</v>
      </c>
      <c r="F146" s="1">
        <v>0</v>
      </c>
      <c r="G146" s="2">
        <f t="shared" si="0"/>
        <v>133978.52825</v>
      </c>
      <c r="H146" s="2">
        <f t="shared" si="1"/>
        <v>0.12000000002444722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211412603.89999998</v>
      </c>
      <c r="D147" s="1">
        <f>'PR-RAS'!E151</f>
        <v>161000663.38999999</v>
      </c>
      <c r="E147" s="1">
        <v>0</v>
      </c>
      <c r="F147" s="1">
        <v>0</v>
      </c>
      <c r="G147" s="2">
        <f t="shared" si="0"/>
        <v>77878433.879279986</v>
      </c>
      <c r="H147" s="2">
        <f t="shared" si="1"/>
        <v>0.49000000953674316</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125995914.72</v>
      </c>
      <c r="D148" s="1">
        <f>'PR-RAS'!E152</f>
        <v>109533173.62</v>
      </c>
      <c r="E148" s="1">
        <v>0</v>
      </c>
      <c r="F148" s="1">
        <v>0</v>
      </c>
      <c r="G148" s="2">
        <f t="shared" si="0"/>
        <v>50724152.50812</v>
      </c>
      <c r="H148" s="2">
        <f t="shared" si="1"/>
        <v>0.65999999642372131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104589331.36</v>
      </c>
      <c r="D149" s="1">
        <f>'PR-RAS'!E153</f>
        <v>90493006.469999999</v>
      </c>
      <c r="E149" s="1">
        <v>0</v>
      </c>
      <c r="F149" s="1">
        <v>0</v>
      </c>
      <c r="G149" s="2">
        <f t="shared" si="0"/>
        <v>42265150.9564</v>
      </c>
      <c r="H149" s="2">
        <f t="shared" si="1"/>
        <v>0.82999999821186066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94884808.030000001</v>
      </c>
      <c r="D150" s="1">
        <f>'PR-RAS'!E154</f>
        <v>89182950.040000007</v>
      </c>
      <c r="E150" s="1">
        <v>0</v>
      </c>
      <c r="F150" s="1">
        <v>0</v>
      </c>
      <c r="G150" s="2">
        <f t="shared" si="0"/>
        <v>40714355.508390002</v>
      </c>
      <c r="H150" s="2">
        <f t="shared" si="1"/>
        <v>7.0000007748603821E-2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1283.44</v>
      </c>
      <c r="E151" s="1">
        <v>0</v>
      </c>
      <c r="F151" s="1">
        <v>0</v>
      </c>
      <c r="G151" s="2">
        <f t="shared" si="0"/>
        <v>385.03199999999998</v>
      </c>
      <c r="H151" s="2">
        <f t="shared" si="1"/>
        <v>0.44000000000005457</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2577011.2000000002</v>
      </c>
      <c r="D152" s="1">
        <f>'PR-RAS'!E156</f>
        <v>982571.66</v>
      </c>
      <c r="E152" s="1">
        <v>0</v>
      </c>
      <c r="F152" s="1">
        <v>0</v>
      </c>
      <c r="G152" s="2">
        <f t="shared" si="0"/>
        <v>685865.33252000005</v>
      </c>
      <c r="H152" s="2">
        <f t="shared" si="1"/>
        <v>0.54000000015366822</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7127512.1299999999</v>
      </c>
      <c r="D153" s="1">
        <f>'PR-RAS'!E157</f>
        <v>326201.33</v>
      </c>
      <c r="E153" s="1">
        <v>0</v>
      </c>
      <c r="F153" s="1">
        <v>0</v>
      </c>
      <c r="G153" s="2">
        <f t="shared" si="0"/>
        <v>1182547.0480799999</v>
      </c>
      <c r="H153" s="2">
        <f t="shared" si="1"/>
        <v>0.45999999990453944</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5521997.8899999997</v>
      </c>
      <c r="D154" s="1">
        <f>'PR-RAS'!E158</f>
        <v>4542938.6500000004</v>
      </c>
      <c r="E154" s="1">
        <v>0</v>
      </c>
      <c r="F154" s="1">
        <v>0</v>
      </c>
      <c r="G154" s="2">
        <f t="shared" si="0"/>
        <v>2235004.9040700002</v>
      </c>
      <c r="H154" s="2">
        <f t="shared" si="1"/>
        <v>0.4599999999627471</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15884585.470000001</v>
      </c>
      <c r="D155" s="1">
        <f>'PR-RAS'!E159</f>
        <v>14497228.499999998</v>
      </c>
      <c r="E155" s="1">
        <v>0</v>
      </c>
      <c r="F155" s="1">
        <v>0</v>
      </c>
      <c r="G155" s="2">
        <f t="shared" si="0"/>
        <v>6911372.5403800001</v>
      </c>
      <c r="H155" s="2">
        <f t="shared" si="1"/>
        <v>0.9700000025331974</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323449.39</v>
      </c>
      <c r="D156" s="1">
        <f>'PR-RAS'!E160</f>
        <v>434517.85</v>
      </c>
      <c r="E156" s="1">
        <v>0</v>
      </c>
      <c r="F156" s="1">
        <v>0</v>
      </c>
      <c r="G156" s="2">
        <f t="shared" si="0"/>
        <v>184835.18894999998</v>
      </c>
      <c r="H156" s="2">
        <f t="shared" si="1"/>
        <v>0.5400000000372529</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15530301.08</v>
      </c>
      <c r="D157" s="1">
        <f>'PR-RAS'!E161</f>
        <v>14056989.119999999</v>
      </c>
      <c r="E157" s="1">
        <v>0</v>
      </c>
      <c r="F157" s="1">
        <v>0</v>
      </c>
      <c r="G157" s="2">
        <f t="shared" si="0"/>
        <v>6808507.5739200003</v>
      </c>
      <c r="H157" s="2">
        <f t="shared" si="1"/>
        <v>0.19999999925494194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30835</v>
      </c>
      <c r="D158" s="1">
        <f>'PR-RAS'!E162</f>
        <v>5721.53</v>
      </c>
      <c r="E158" s="1">
        <v>0</v>
      </c>
      <c r="F158" s="1">
        <v>0</v>
      </c>
      <c r="G158" s="2">
        <f t="shared" si="0"/>
        <v>6637.65542</v>
      </c>
      <c r="H158" s="2">
        <f t="shared" si="1"/>
        <v>0.47000000000025466</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71178917.290000007</v>
      </c>
      <c r="D159" s="1">
        <f>'PR-RAS'!E163</f>
        <v>36788018.43</v>
      </c>
      <c r="E159" s="1">
        <v>0</v>
      </c>
      <c r="F159" s="1">
        <v>0</v>
      </c>
      <c r="G159" s="2">
        <f t="shared" si="0"/>
        <v>22871282.7557</v>
      </c>
      <c r="H159" s="2">
        <f t="shared" si="1"/>
        <v>0.7200000062584877</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5329784.88</v>
      </c>
      <c r="D160" s="1">
        <f>'PR-RAS'!E164</f>
        <v>3934506.0599999996</v>
      </c>
      <c r="E160" s="1">
        <v>0</v>
      </c>
      <c r="F160" s="1">
        <v>0</v>
      </c>
      <c r="G160" s="2">
        <f t="shared" si="0"/>
        <v>2098608.7230000002</v>
      </c>
      <c r="H160" s="2">
        <f t="shared" si="1"/>
        <v>0.17999999970197678</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670834.71</v>
      </c>
      <c r="D161" s="1">
        <f>'PR-RAS'!E165</f>
        <v>618023.24</v>
      </c>
      <c r="E161" s="1">
        <v>0</v>
      </c>
      <c r="F161" s="1">
        <v>0</v>
      </c>
      <c r="G161" s="2">
        <f t="shared" si="0"/>
        <v>305100.99040000001</v>
      </c>
      <c r="H161" s="2">
        <f t="shared" si="1"/>
        <v>0.53000000002793968</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4032547.82</v>
      </c>
      <c r="D162" s="1">
        <f>'PR-RAS'!E166</f>
        <v>3125271.03</v>
      </c>
      <c r="E162" s="1">
        <v>0</v>
      </c>
      <c r="F162" s="1">
        <v>0</v>
      </c>
      <c r="G162" s="2">
        <f t="shared" si="0"/>
        <v>1655577.4706799998</v>
      </c>
      <c r="H162" s="2">
        <f t="shared" si="1"/>
        <v>0.2099999999627471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593850.03</v>
      </c>
      <c r="D163" s="1">
        <f>'PR-RAS'!E167</f>
        <v>146984.39000000001</v>
      </c>
      <c r="E163" s="1">
        <v>0</v>
      </c>
      <c r="F163" s="1">
        <v>0</v>
      </c>
      <c r="G163" s="2">
        <f t="shared" si="0"/>
        <v>143826.64722000001</v>
      </c>
      <c r="H163" s="2">
        <f t="shared" si="1"/>
        <v>0.42000000004190952</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32552.32</v>
      </c>
      <c r="D164" s="1">
        <f>'PR-RAS'!E168</f>
        <v>44227.4</v>
      </c>
      <c r="E164" s="1">
        <v>0</v>
      </c>
      <c r="F164" s="1">
        <v>0</v>
      </c>
      <c r="G164" s="2">
        <f t="shared" si="0"/>
        <v>19724.16056</v>
      </c>
      <c r="H164" s="2">
        <f t="shared" si="1"/>
        <v>0.72000000000116415</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41926309.449999996</v>
      </c>
      <c r="D165" s="1">
        <f>'PR-RAS'!E169</f>
        <v>11848585.25</v>
      </c>
      <c r="E165" s="1">
        <v>0</v>
      </c>
      <c r="F165" s="1">
        <v>0</v>
      </c>
      <c r="G165" s="2">
        <f t="shared" si="0"/>
        <v>10762250.7118</v>
      </c>
      <c r="H165" s="2">
        <f t="shared" si="1"/>
        <v>0.69999999552965164</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1416657.21</v>
      </c>
      <c r="D166" s="1">
        <f>'PR-RAS'!E170</f>
        <v>871997.14</v>
      </c>
      <c r="E166" s="1">
        <v>0</v>
      </c>
      <c r="F166" s="1">
        <v>0</v>
      </c>
      <c r="G166" s="2">
        <f t="shared" si="0"/>
        <v>521507.49585000006</v>
      </c>
      <c r="H166" s="2">
        <f t="shared" si="1"/>
        <v>0.34999999997671694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35072360.079999998</v>
      </c>
      <c r="D167" s="1">
        <f>'PR-RAS'!E171</f>
        <v>7562016.1299999999</v>
      </c>
      <c r="E167" s="1">
        <v>0</v>
      </c>
      <c r="F167" s="1">
        <v>0</v>
      </c>
      <c r="G167" s="2">
        <f t="shared" si="0"/>
        <v>8332601.1284400001</v>
      </c>
      <c r="H167" s="2">
        <f t="shared" si="1"/>
        <v>0.20999999810010195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4302758.7300000004</v>
      </c>
      <c r="D168" s="1">
        <f>'PR-RAS'!E172</f>
        <v>2899969.23</v>
      </c>
      <c r="E168" s="1">
        <v>0</v>
      </c>
      <c r="F168" s="1">
        <v>0</v>
      </c>
      <c r="G168" s="2">
        <f t="shared" si="0"/>
        <v>1687150.4307300004</v>
      </c>
      <c r="H168" s="2">
        <f t="shared" si="1"/>
        <v>0.49999999953433871</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454859.17</v>
      </c>
      <c r="D169" s="1">
        <f>'PR-RAS'!E173</f>
        <v>203169.25</v>
      </c>
      <c r="E169" s="1">
        <v>0</v>
      </c>
      <c r="F169" s="1">
        <v>0</v>
      </c>
      <c r="G169" s="2">
        <f t="shared" si="0"/>
        <v>144681.20856</v>
      </c>
      <c r="H169" s="2">
        <f t="shared" si="1"/>
        <v>0.41999999998370185</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585244.61</v>
      </c>
      <c r="D170" s="1">
        <f>'PR-RAS'!E174</f>
        <v>183944.62</v>
      </c>
      <c r="E170" s="1">
        <v>0</v>
      </c>
      <c r="F170" s="1">
        <v>0</v>
      </c>
      <c r="G170" s="2">
        <f t="shared" si="0"/>
        <v>161079.62065</v>
      </c>
      <c r="H170" s="2">
        <f t="shared" si="1"/>
        <v>0.77000000001862645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94429.65</v>
      </c>
      <c r="D172" s="1">
        <f>'PR-RAS'!E176</f>
        <v>127488.88</v>
      </c>
      <c r="E172" s="1">
        <v>0</v>
      </c>
      <c r="F172" s="1">
        <v>0</v>
      </c>
      <c r="G172" s="2">
        <f t="shared" si="0"/>
        <v>59748.667110000009</v>
      </c>
      <c r="H172" s="2">
        <f t="shared" si="1"/>
        <v>0.47000000000116415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21931747.23</v>
      </c>
      <c r="D173" s="1">
        <f>'PR-RAS'!E177</f>
        <v>18067105.91</v>
      </c>
      <c r="E173" s="1">
        <v>0</v>
      </c>
      <c r="F173" s="1">
        <v>0</v>
      </c>
      <c r="G173" s="2">
        <f t="shared" si="0"/>
        <v>9987344.9565999992</v>
      </c>
      <c r="H173" s="2">
        <f t="shared" si="1"/>
        <v>0.32000000029802322</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1026329.94</v>
      </c>
      <c r="D174" s="1">
        <f>'PR-RAS'!E178</f>
        <v>856257.64</v>
      </c>
      <c r="E174" s="1">
        <v>0</v>
      </c>
      <c r="F174" s="1">
        <v>0</v>
      </c>
      <c r="G174" s="2">
        <f t="shared" si="0"/>
        <v>473820.22305999993</v>
      </c>
      <c r="H174" s="2">
        <f t="shared" si="1"/>
        <v>0.42000000004190952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2928516.96</v>
      </c>
      <c r="D175" s="1">
        <f>'PR-RAS'!E179</f>
        <v>1788095.67</v>
      </c>
      <c r="E175" s="1">
        <v>0</v>
      </c>
      <c r="F175" s="1">
        <v>0</v>
      </c>
      <c r="G175" s="2">
        <f t="shared" si="0"/>
        <v>1131819.2441999998</v>
      </c>
      <c r="H175" s="2">
        <f t="shared" si="1"/>
        <v>0.37000000011175871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566018.42000000004</v>
      </c>
      <c r="D176" s="1">
        <f>'PR-RAS'!E180</f>
        <v>334654.33</v>
      </c>
      <c r="E176" s="1">
        <v>0</v>
      </c>
      <c r="F176" s="1">
        <v>0</v>
      </c>
      <c r="G176" s="2">
        <f t="shared" si="0"/>
        <v>216182.239</v>
      </c>
      <c r="H176" s="2">
        <f t="shared" si="1"/>
        <v>0.75000000005820766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1526426.62</v>
      </c>
      <c r="D177" s="1">
        <f>'PR-RAS'!E181</f>
        <v>1312170.55</v>
      </c>
      <c r="E177" s="1">
        <v>0</v>
      </c>
      <c r="F177" s="1">
        <v>0</v>
      </c>
      <c r="G177" s="2">
        <f t="shared" si="0"/>
        <v>730535.11872000003</v>
      </c>
      <c r="H177" s="2">
        <f t="shared" si="1"/>
        <v>0.82999999984167516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3441369.67</v>
      </c>
      <c r="D178" s="1">
        <f>'PR-RAS'!E182</f>
        <v>3364601.57</v>
      </c>
      <c r="E178" s="1">
        <v>0</v>
      </c>
      <c r="F178" s="1">
        <v>0</v>
      </c>
      <c r="G178" s="2">
        <f t="shared" si="0"/>
        <v>1800191.3873699997</v>
      </c>
      <c r="H178" s="2">
        <f t="shared" si="1"/>
        <v>0.76000000024214387</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1862051.59</v>
      </c>
      <c r="D179" s="1">
        <f>'PR-RAS'!E183</f>
        <v>1049674.5</v>
      </c>
      <c r="E179" s="1">
        <v>0</v>
      </c>
      <c r="F179" s="1">
        <v>0</v>
      </c>
      <c r="G179" s="2">
        <f t="shared" si="0"/>
        <v>705129.30501999997</v>
      </c>
      <c r="H179" s="2">
        <f t="shared" si="1"/>
        <v>0.90999999991618097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7067741</v>
      </c>
      <c r="D180" s="1">
        <f>'PR-RAS'!E184</f>
        <v>7395477.8399999999</v>
      </c>
      <c r="E180" s="1">
        <v>0</v>
      </c>
      <c r="F180" s="1">
        <v>0</v>
      </c>
      <c r="G180" s="2">
        <f t="shared" si="0"/>
        <v>3912706.70572</v>
      </c>
      <c r="H180" s="2">
        <f t="shared" si="1"/>
        <v>0.16000000014901161</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1011983.57</v>
      </c>
      <c r="D181" s="1">
        <f>'PR-RAS'!E185</f>
        <v>653407.93000000005</v>
      </c>
      <c r="E181" s="1">
        <v>0</v>
      </c>
      <c r="F181" s="1">
        <v>0</v>
      </c>
      <c r="G181" s="2">
        <f t="shared" si="0"/>
        <v>417383.89740000002</v>
      </c>
      <c r="H181" s="2">
        <f t="shared" si="1"/>
        <v>0.5</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2501309.46</v>
      </c>
      <c r="D182" s="1">
        <f>'PR-RAS'!E186</f>
        <v>1312765.8799999999</v>
      </c>
      <c r="E182" s="1">
        <v>0</v>
      </c>
      <c r="F182" s="1">
        <v>0</v>
      </c>
      <c r="G182" s="2">
        <f t="shared" si="0"/>
        <v>927958.26081999997</v>
      </c>
      <c r="H182" s="2">
        <f t="shared" si="1"/>
        <v>0.58000000007450581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55669.01</v>
      </c>
      <c r="D183" s="1">
        <f>'PR-RAS'!E187</f>
        <v>42649.33</v>
      </c>
      <c r="E183" s="1">
        <v>0</v>
      </c>
      <c r="F183" s="1">
        <v>0</v>
      </c>
      <c r="G183" s="2">
        <f t="shared" si="0"/>
        <v>25656.115940000003</v>
      </c>
      <c r="H183" s="2">
        <f t="shared" si="1"/>
        <v>0.3400000000037835</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1935406.72</v>
      </c>
      <c r="D184" s="1">
        <f>'PR-RAS'!E188</f>
        <v>2895171.88</v>
      </c>
      <c r="E184" s="1">
        <v>0</v>
      </c>
      <c r="F184" s="1">
        <v>0</v>
      </c>
      <c r="G184" s="2">
        <f t="shared" si="0"/>
        <v>1413812.3378399999</v>
      </c>
      <c r="H184" s="2">
        <f t="shared" si="1"/>
        <v>0.40000000013969839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286461.09000000003</v>
      </c>
      <c r="D185" s="1">
        <f>'PR-RAS'!E189</f>
        <v>1407220.62</v>
      </c>
      <c r="E185" s="1">
        <v>0</v>
      </c>
      <c r="F185" s="1">
        <v>0</v>
      </c>
      <c r="G185" s="2">
        <f t="shared" si="0"/>
        <v>570566.02872000006</v>
      </c>
      <c r="H185" s="2">
        <f t="shared" si="1"/>
        <v>0.46999999991385266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208885.68</v>
      </c>
      <c r="D186" s="1">
        <f>'PR-RAS'!E190</f>
        <v>197976.22</v>
      </c>
      <c r="E186" s="1">
        <v>0</v>
      </c>
      <c r="F186" s="1">
        <v>0</v>
      </c>
      <c r="G186" s="2">
        <f t="shared" si="0"/>
        <v>111895.05219999999</v>
      </c>
      <c r="H186" s="2">
        <f t="shared" si="1"/>
        <v>0.54000000000814907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192357.93</v>
      </c>
      <c r="D187" s="1">
        <f>'PR-RAS'!E191</f>
        <v>181154.93</v>
      </c>
      <c r="E187" s="1">
        <v>0</v>
      </c>
      <c r="F187" s="1">
        <v>0</v>
      </c>
      <c r="G187" s="2">
        <f t="shared" si="0"/>
        <v>103168.20894000001</v>
      </c>
      <c r="H187" s="2">
        <f t="shared" si="1"/>
        <v>0.14000000001396984</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63098.89</v>
      </c>
      <c r="D188" s="1">
        <f>'PR-RAS'!E192</f>
        <v>54294.66</v>
      </c>
      <c r="E188" s="1">
        <v>0</v>
      </c>
      <c r="F188" s="1">
        <v>0</v>
      </c>
      <c r="G188" s="2">
        <f t="shared" si="0"/>
        <v>32105.695270000004</v>
      </c>
      <c r="H188" s="2">
        <f t="shared" si="1"/>
        <v>0.44999999999708962</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209236.43</v>
      </c>
      <c r="D189" s="1">
        <f>'PR-RAS'!E193</f>
        <v>169288.95</v>
      </c>
      <c r="E189" s="1">
        <v>0</v>
      </c>
      <c r="F189" s="1">
        <v>0</v>
      </c>
      <c r="G189" s="2">
        <f t="shared" si="0"/>
        <v>102989.09404000001</v>
      </c>
      <c r="H189" s="2">
        <f t="shared" si="1"/>
        <v>0.47999999998137355</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438301.9</v>
      </c>
      <c r="D190" s="1">
        <f>'PR-RAS'!E194</f>
        <v>328154.69</v>
      </c>
      <c r="E190" s="1">
        <v>0</v>
      </c>
      <c r="F190" s="1">
        <v>0</v>
      </c>
      <c r="G190" s="2">
        <f t="shared" si="0"/>
        <v>206881.53192000001</v>
      </c>
      <c r="H190" s="2">
        <f t="shared" si="1"/>
        <v>0.40999999997438863</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537064.80000000005</v>
      </c>
      <c r="D191" s="1">
        <f>'PR-RAS'!E195</f>
        <v>557081.81000000006</v>
      </c>
      <c r="E191" s="1">
        <v>0</v>
      </c>
      <c r="F191" s="1">
        <v>0</v>
      </c>
      <c r="G191" s="2">
        <f t="shared" si="0"/>
        <v>313733.39980000001</v>
      </c>
      <c r="H191" s="2">
        <f t="shared" si="1"/>
        <v>0.38999999989755452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300585.12</v>
      </c>
      <c r="D192" s="1">
        <f>'PR-RAS'!E196</f>
        <v>282318.43000000005</v>
      </c>
      <c r="E192" s="1">
        <v>0</v>
      </c>
      <c r="F192" s="1">
        <v>0</v>
      </c>
      <c r="G192" s="2">
        <f t="shared" si="0"/>
        <v>165257.39818000002</v>
      </c>
      <c r="H192" s="2">
        <f t="shared" si="1"/>
        <v>0.55000000004656613</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56659.490000000005</v>
      </c>
      <c r="D198" s="1">
        <f>'PR-RAS'!E202</f>
        <v>81746.990000000005</v>
      </c>
      <c r="E198" s="1">
        <v>0</v>
      </c>
      <c r="F198" s="1">
        <v>0</v>
      </c>
      <c r="G198" s="2">
        <f t="shared" si="0"/>
        <v>43370.233590000011</v>
      </c>
      <c r="H198" s="2">
        <f t="shared" si="1"/>
        <v>0.5</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30861.08</v>
      </c>
      <c r="D200" s="1">
        <f>'PR-RAS'!E204</f>
        <v>28419.74</v>
      </c>
      <c r="E200" s="1">
        <v>0</v>
      </c>
      <c r="F200" s="1">
        <v>0</v>
      </c>
      <c r="G200" s="2">
        <f t="shared" si="0"/>
        <v>17452.41144</v>
      </c>
      <c r="H200" s="2">
        <f t="shared" si="1"/>
        <v>0.34000000000014552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25798.41</v>
      </c>
      <c r="D201" s="1">
        <f>'PR-RAS'!E205</f>
        <v>25657.48</v>
      </c>
      <c r="E201" s="1">
        <v>0</v>
      </c>
      <c r="F201" s="1">
        <v>0</v>
      </c>
      <c r="G201" s="2">
        <f t="shared" si="0"/>
        <v>15422.673999999999</v>
      </c>
      <c r="H201" s="2">
        <f t="shared" si="1"/>
        <v>0.88999999999941792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27669.77</v>
      </c>
      <c r="E202" s="1">
        <v>0</v>
      </c>
      <c r="F202" s="1">
        <v>0</v>
      </c>
      <c r="G202" s="2">
        <f t="shared" si="0"/>
        <v>11123.24754</v>
      </c>
      <c r="H202" s="2">
        <f t="shared" si="1"/>
        <v>0.22999999999956344</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243925.63</v>
      </c>
      <c r="D206" s="1">
        <f>'PR-RAS'!E210</f>
        <v>200571.44000000003</v>
      </c>
      <c r="E206" s="1">
        <v>0</v>
      </c>
      <c r="F206" s="1">
        <v>0</v>
      </c>
      <c r="G206" s="2">
        <f t="shared" si="0"/>
        <v>132239.04454999999</v>
      </c>
      <c r="H206" s="2">
        <f t="shared" si="1"/>
        <v>0.81000000002677552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78026.69</v>
      </c>
      <c r="D207" s="1">
        <f>'PR-RAS'!E211</f>
        <v>66610.490000000005</v>
      </c>
      <c r="E207" s="1">
        <v>0</v>
      </c>
      <c r="F207" s="1">
        <v>0</v>
      </c>
      <c r="G207" s="2">
        <f t="shared" si="0"/>
        <v>43517.020020000004</v>
      </c>
      <c r="H207" s="2">
        <f t="shared" si="1"/>
        <v>0.80000000000291038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14.59</v>
      </c>
      <c r="D208" s="1">
        <f>'PR-RAS'!E212</f>
        <v>0</v>
      </c>
      <c r="E208" s="1">
        <v>0</v>
      </c>
      <c r="F208" s="1">
        <v>0</v>
      </c>
      <c r="G208" s="2">
        <f t="shared" si="0"/>
        <v>3.02013</v>
      </c>
      <c r="H208" s="2">
        <f t="shared" si="1"/>
        <v>0.41000000000000014</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161469.41</v>
      </c>
      <c r="D209" s="1">
        <f>'PR-RAS'!E213</f>
        <v>131875.79</v>
      </c>
      <c r="E209" s="1">
        <v>0</v>
      </c>
      <c r="F209" s="1">
        <v>0</v>
      </c>
      <c r="G209" s="2">
        <f t="shared" si="0"/>
        <v>88445.965919999988</v>
      </c>
      <c r="H209" s="2">
        <f t="shared" si="1"/>
        <v>0.61999999999534339</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4414.9399999999996</v>
      </c>
      <c r="D210" s="1">
        <f>'PR-RAS'!E214</f>
        <v>2085.16</v>
      </c>
      <c r="E210" s="1">
        <v>0</v>
      </c>
      <c r="F210" s="1">
        <v>0</v>
      </c>
      <c r="G210" s="2">
        <f t="shared" si="0"/>
        <v>1794.3193399999996</v>
      </c>
      <c r="H210" s="2">
        <f t="shared" si="1"/>
        <v>0.22000000000025466</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954042.89</v>
      </c>
      <c r="D211" s="1">
        <f>'PR-RAS'!E215</f>
        <v>1260664.3900000001</v>
      </c>
      <c r="E211" s="1">
        <v>0</v>
      </c>
      <c r="F211" s="1">
        <v>0</v>
      </c>
      <c r="G211" s="2">
        <f t="shared" si="0"/>
        <v>729828.05070000002</v>
      </c>
      <c r="H211" s="2">
        <f t="shared" si="1"/>
        <v>0.50000000011641532</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609933.9</v>
      </c>
      <c r="D215" s="1">
        <f>'PR-RAS'!E219</f>
        <v>698695.77</v>
      </c>
      <c r="E215" s="1">
        <v>0</v>
      </c>
      <c r="F215" s="1">
        <v>0</v>
      </c>
      <c r="G215" s="2">
        <f t="shared" si="0"/>
        <v>429567.64415999997</v>
      </c>
      <c r="H215" s="2">
        <f t="shared" si="1"/>
        <v>0.32999999995809048</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120296.11</v>
      </c>
      <c r="D217" s="1">
        <f>'PR-RAS'!E221</f>
        <v>393452.96</v>
      </c>
      <c r="E217" s="1">
        <v>0</v>
      </c>
      <c r="F217" s="1">
        <v>0</v>
      </c>
      <c r="G217" s="2">
        <f t="shared" si="0"/>
        <v>195955.63847999999</v>
      </c>
      <c r="H217" s="2">
        <f t="shared" si="1"/>
        <v>0.14999999997962732</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489637.79</v>
      </c>
      <c r="D218" s="1">
        <f>'PR-RAS'!E222</f>
        <v>305242.81</v>
      </c>
      <c r="E218" s="1">
        <v>0</v>
      </c>
      <c r="F218" s="1">
        <v>0</v>
      </c>
      <c r="G218" s="2">
        <f t="shared" si="0"/>
        <v>238726.77996999997</v>
      </c>
      <c r="H218" s="2">
        <f t="shared" si="1"/>
        <v>0.40000000002328306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344108.99</v>
      </c>
      <c r="D219" s="1">
        <f>'PR-RAS'!E223</f>
        <v>561968.62</v>
      </c>
      <c r="E219" s="1">
        <v>0</v>
      </c>
      <c r="F219" s="1">
        <v>0</v>
      </c>
      <c r="G219" s="2">
        <f t="shared" si="0"/>
        <v>320034.07814</v>
      </c>
      <c r="H219" s="2">
        <f t="shared" si="1"/>
        <v>0.39000000001396984</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6494616.2400000002</v>
      </c>
      <c r="D220" s="1">
        <f>'PR-RAS'!E224</f>
        <v>7026991.6699999999</v>
      </c>
      <c r="E220" s="1">
        <v>0</v>
      </c>
      <c r="F220" s="1">
        <v>0</v>
      </c>
      <c r="G220" s="2">
        <f t="shared" si="0"/>
        <v>4500143.3080199994</v>
      </c>
      <c r="H220" s="2">
        <f t="shared" si="1"/>
        <v>0.57000000029802322</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393654.7</v>
      </c>
      <c r="D221" s="1">
        <f>'PR-RAS'!E225</f>
        <v>260323.88</v>
      </c>
      <c r="E221" s="1">
        <v>0</v>
      </c>
      <c r="F221" s="1">
        <v>0</v>
      </c>
      <c r="G221" s="2">
        <f t="shared" si="0"/>
        <v>201146.54120000001</v>
      </c>
      <c r="H221" s="2">
        <f t="shared" si="1"/>
        <v>0.41999999998370185</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75579.7</v>
      </c>
      <c r="D222" s="1">
        <f>'PR-RAS'!E226</f>
        <v>0</v>
      </c>
      <c r="E222" s="1">
        <v>0</v>
      </c>
      <c r="F222" s="1">
        <v>0</v>
      </c>
      <c r="G222" s="2">
        <f t="shared" si="0"/>
        <v>16703.113699999998</v>
      </c>
      <c r="H222" s="2">
        <f t="shared" si="1"/>
        <v>0.30000000000291038</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318075</v>
      </c>
      <c r="D223" s="1">
        <f>'PR-RAS'!E227</f>
        <v>260323.88</v>
      </c>
      <c r="E223" s="1">
        <v>0</v>
      </c>
      <c r="F223" s="1">
        <v>0</v>
      </c>
      <c r="G223" s="2">
        <f t="shared" si="0"/>
        <v>186196.45272</v>
      </c>
      <c r="H223" s="2">
        <f t="shared" si="1"/>
        <v>0.11999999999534339</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1680466.09</v>
      </c>
      <c r="D224" s="1">
        <f>'PR-RAS'!E228</f>
        <v>2294948.7200000002</v>
      </c>
      <c r="E224" s="1">
        <v>0</v>
      </c>
      <c r="F224" s="1">
        <v>0</v>
      </c>
      <c r="G224" s="2">
        <f t="shared" si="0"/>
        <v>1398291.0671900001</v>
      </c>
      <c r="H224" s="2">
        <f t="shared" si="1"/>
        <v>0.36999999987892807</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1680466.09</v>
      </c>
      <c r="D225" s="1">
        <f>'PR-RAS'!E229</f>
        <v>2294948.7200000002</v>
      </c>
      <c r="E225" s="1">
        <v>0</v>
      </c>
      <c r="F225" s="1">
        <v>0</v>
      </c>
      <c r="G225" s="2">
        <f t="shared" si="0"/>
        <v>1404561.4307200001</v>
      </c>
      <c r="H225" s="2">
        <f t="shared" si="1"/>
        <v>0.36999999987892807</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1593600.6300000001</v>
      </c>
      <c r="D227" s="1">
        <f>'PR-RAS'!E231</f>
        <v>1681416.52</v>
      </c>
      <c r="E227" s="1">
        <v>0</v>
      </c>
      <c r="F227" s="1">
        <v>0</v>
      </c>
      <c r="G227" s="2">
        <f t="shared" si="0"/>
        <v>1120154.00942</v>
      </c>
      <c r="H227" s="2">
        <f t="shared" si="1"/>
        <v>0.84999999986030161</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182006.06</v>
      </c>
      <c r="D228" s="1">
        <f>'PR-RAS'!E232</f>
        <v>302059.49</v>
      </c>
      <c r="E228" s="1">
        <v>0</v>
      </c>
      <c r="F228" s="1">
        <v>0</v>
      </c>
      <c r="G228" s="2">
        <f t="shared" si="0"/>
        <v>178450.38408000002</v>
      </c>
      <c r="H228" s="2">
        <f t="shared" si="1"/>
        <v>0.54999999998835847</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1411594.57</v>
      </c>
      <c r="D229" s="1">
        <f>'PR-RAS'!E233</f>
        <v>1379357.03</v>
      </c>
      <c r="E229" s="1">
        <v>0</v>
      </c>
      <c r="F229" s="1">
        <v>0</v>
      </c>
      <c r="G229" s="2">
        <f t="shared" si="0"/>
        <v>950830.36763999995</v>
      </c>
      <c r="H229" s="2">
        <f t="shared" si="1"/>
        <v>0.4599999999627471</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160293.79</v>
      </c>
      <c r="D232" s="1">
        <f>'PR-RAS'!E236</f>
        <v>183060.94</v>
      </c>
      <c r="E232" s="1">
        <v>0</v>
      </c>
      <c r="F232" s="1">
        <v>0</v>
      </c>
      <c r="G232" s="2">
        <f t="shared" si="0"/>
        <v>121602.01977000001</v>
      </c>
      <c r="H232" s="2">
        <f t="shared" si="1"/>
        <v>0.26999999998952262</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160293.79</v>
      </c>
      <c r="D233" s="1">
        <f>'PR-RAS'!E237</f>
        <v>183060.94</v>
      </c>
      <c r="E233" s="1">
        <v>0</v>
      </c>
      <c r="F233" s="1">
        <v>0</v>
      </c>
      <c r="G233" s="2">
        <f t="shared" si="0"/>
        <v>122128.43544000002</v>
      </c>
      <c r="H233" s="2">
        <f t="shared" si="1"/>
        <v>0.26999999998952262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2666601.0299999998</v>
      </c>
      <c r="D240" s="1">
        <f>'PR-RAS'!E244</f>
        <v>2607241.61</v>
      </c>
      <c r="E240" s="1">
        <v>0</v>
      </c>
      <c r="F240" s="1">
        <v>0</v>
      </c>
      <c r="G240" s="2">
        <f t="shared" si="0"/>
        <v>1883579.1357499999</v>
      </c>
      <c r="H240" s="2">
        <f t="shared" si="1"/>
        <v>0.41999999992549419</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2469374.94</v>
      </c>
      <c r="D241" s="1">
        <f>'PR-RAS'!E245</f>
        <v>1816711.74</v>
      </c>
      <c r="E241" s="1">
        <v>0</v>
      </c>
      <c r="F241" s="1">
        <v>0</v>
      </c>
      <c r="G241" s="2">
        <f t="shared" si="0"/>
        <v>1464671.6207999999</v>
      </c>
      <c r="H241" s="2">
        <f t="shared" si="1"/>
        <v>0.32000000006519258</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197226.09</v>
      </c>
      <c r="D242" s="1">
        <f>'PR-RAS'!E246</f>
        <v>790529.87</v>
      </c>
      <c r="E242" s="1">
        <v>0</v>
      </c>
      <c r="F242" s="1">
        <v>0</v>
      </c>
      <c r="G242" s="2">
        <f t="shared" si="0"/>
        <v>428566.88503</v>
      </c>
      <c r="H242" s="2">
        <f t="shared" si="1"/>
        <v>0.22000000000116415</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3409413.9399999995</v>
      </c>
      <c r="D248" s="1">
        <f>'PR-RAS'!E252</f>
        <v>3469086.92</v>
      </c>
      <c r="E248" s="1">
        <v>0</v>
      </c>
      <c r="F248" s="1">
        <v>0</v>
      </c>
      <c r="G248" s="2">
        <f t="shared" si="0"/>
        <v>2555854.1816599998</v>
      </c>
      <c r="H248" s="2">
        <f t="shared" si="1"/>
        <v>0.14000000059604645</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3409413.9399999995</v>
      </c>
      <c r="D255" s="1">
        <f>'PR-RAS'!E259</f>
        <v>3469086.92</v>
      </c>
      <c r="E255" s="1">
        <v>0</v>
      </c>
      <c r="F255" s="1">
        <v>0</v>
      </c>
      <c r="G255" s="2">
        <f t="shared" si="0"/>
        <v>2628287.2961200001</v>
      </c>
      <c r="H255" s="2">
        <f t="shared" si="1"/>
        <v>0.14000000059604645</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1255417.18</v>
      </c>
      <c r="D256" s="1">
        <f>'PR-RAS'!E260</f>
        <v>1215367.05</v>
      </c>
      <c r="E256" s="1">
        <v>0</v>
      </c>
      <c r="F256" s="1">
        <v>0</v>
      </c>
      <c r="G256" s="2">
        <f t="shared" si="0"/>
        <v>939968.57640000014</v>
      </c>
      <c r="H256" s="2">
        <f t="shared" si="1"/>
        <v>0.22999999998137355</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2153996.7599999998</v>
      </c>
      <c r="D257" s="1">
        <f>'PR-RAS'!E261</f>
        <v>2253719.87</v>
      </c>
      <c r="E257" s="1">
        <v>0</v>
      </c>
      <c r="F257" s="1">
        <v>0</v>
      </c>
      <c r="G257" s="2">
        <f t="shared" si="0"/>
        <v>1705327.7439999999</v>
      </c>
      <c r="H257" s="2">
        <f t="shared" si="1"/>
        <v>0.37000000011175871</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3079113.7</v>
      </c>
      <c r="D259" s="1">
        <f>'PR-RAS'!E263</f>
        <v>2640409.9299999997</v>
      </c>
      <c r="E259" s="1">
        <v>0</v>
      </c>
      <c r="F259" s="1">
        <v>0</v>
      </c>
      <c r="G259" s="2">
        <f t="shared" si="0"/>
        <v>2156862.8584799999</v>
      </c>
      <c r="H259" s="2">
        <f t="shared" si="1"/>
        <v>0.37000000011175871</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1701796.52</v>
      </c>
      <c r="D260" s="1">
        <f>'PR-RAS'!E264</f>
        <v>2050303.1199999999</v>
      </c>
      <c r="E260" s="1">
        <v>0</v>
      </c>
      <c r="F260" s="1">
        <v>0</v>
      </c>
      <c r="G260" s="2">
        <f t="shared" si="0"/>
        <v>1502822.3148399999</v>
      </c>
      <c r="H260" s="2">
        <f t="shared" si="1"/>
        <v>0.59999999986030161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1572950.25</v>
      </c>
      <c r="D261" s="1">
        <f>'PR-RAS'!E265</f>
        <v>1931328.89</v>
      </c>
      <c r="E261" s="1">
        <v>0</v>
      </c>
      <c r="F261" s="1">
        <v>0</v>
      </c>
      <c r="G261" s="2">
        <f t="shared" si="0"/>
        <v>1413258.0877999999</v>
      </c>
      <c r="H261" s="2">
        <f t="shared" si="1"/>
        <v>0.36000000010244548</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23077.23</v>
      </c>
      <c r="D262" s="1">
        <f>'PR-RAS'!E266</f>
        <v>35045</v>
      </c>
      <c r="E262" s="1">
        <v>0</v>
      </c>
      <c r="F262" s="1">
        <v>0</v>
      </c>
      <c r="G262" s="2">
        <f t="shared" si="0"/>
        <v>24316.64703</v>
      </c>
      <c r="H262" s="2">
        <f t="shared" si="1"/>
        <v>0.22999999999956344</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105769.04</v>
      </c>
      <c r="D263" s="1">
        <f>'PR-RAS'!E267</f>
        <v>83929.23</v>
      </c>
      <c r="E263" s="1">
        <v>0</v>
      </c>
      <c r="F263" s="1">
        <v>0</v>
      </c>
      <c r="G263" s="2">
        <f t="shared" si="0"/>
        <v>71690.404999999999</v>
      </c>
      <c r="H263" s="2">
        <f t="shared" si="1"/>
        <v>0.26999999998952262</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27156.26</v>
      </c>
      <c r="D264" s="1">
        <f>'PR-RAS'!E268</f>
        <v>16253.09</v>
      </c>
      <c r="E264" s="1">
        <v>0</v>
      </c>
      <c r="F264" s="1">
        <v>0</v>
      </c>
      <c r="G264" s="2">
        <f t="shared" si="0"/>
        <v>15691.221720000001</v>
      </c>
      <c r="H264" s="2">
        <f t="shared" si="1"/>
        <v>0.34999999999854481</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27156.26</v>
      </c>
      <c r="D265" s="1">
        <f>'PR-RAS'!E269</f>
        <v>14508.09</v>
      </c>
      <c r="E265" s="1">
        <v>0</v>
      </c>
      <c r="F265" s="1">
        <v>0</v>
      </c>
      <c r="G265" s="2">
        <f t="shared" ref="G265:G521" si="8">(B265/1000)*(C265*1+D265*2)</f>
        <v>14829.524160000001</v>
      </c>
      <c r="H265" s="2">
        <f t="shared" ref="H265:H521" si="9">ABS(C265-ROUND(C265,0))+ABS(D265-ROUND(D265,0))</f>
        <v>0.34999999999854481</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1745</v>
      </c>
      <c r="E266" s="1">
        <v>0</v>
      </c>
      <c r="F266" s="1">
        <v>0</v>
      </c>
      <c r="G266" s="2">
        <f t="shared" si="8"/>
        <v>924.85</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133667.30000000002</v>
      </c>
      <c r="D269" s="1">
        <f>'PR-RAS'!E273</f>
        <v>7334.52</v>
      </c>
      <c r="E269" s="1">
        <v>0</v>
      </c>
      <c r="F269" s="1">
        <v>0</v>
      </c>
      <c r="G269" s="2">
        <f t="shared" si="8"/>
        <v>39754.139120000007</v>
      </c>
      <c r="H269" s="2">
        <f t="shared" si="9"/>
        <v>0.78000000001702574</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108780.63</v>
      </c>
      <c r="D270" s="1">
        <f>'PR-RAS'!E274</f>
        <v>0</v>
      </c>
      <c r="E270" s="1">
        <v>0</v>
      </c>
      <c r="F270" s="1">
        <v>0</v>
      </c>
      <c r="G270" s="2">
        <f t="shared" si="8"/>
        <v>29261.989470000004</v>
      </c>
      <c r="H270" s="2">
        <f t="shared" si="9"/>
        <v>0.36999999999534339</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19093.79</v>
      </c>
      <c r="D272" s="1">
        <f>'PR-RAS'!E276</f>
        <v>0</v>
      </c>
      <c r="E272" s="1">
        <v>0</v>
      </c>
      <c r="F272" s="1">
        <v>0</v>
      </c>
      <c r="G272" s="2">
        <f t="shared" si="8"/>
        <v>5174.4170900000008</v>
      </c>
      <c r="H272" s="2">
        <f t="shared" si="9"/>
        <v>0.20999999999912689</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892.88</v>
      </c>
      <c r="D273" s="1">
        <f>'PR-RAS'!E277</f>
        <v>5860.52</v>
      </c>
      <c r="E273" s="1">
        <v>0</v>
      </c>
      <c r="F273" s="1">
        <v>0</v>
      </c>
      <c r="G273" s="2">
        <f t="shared" si="8"/>
        <v>3430.9862400000002</v>
      </c>
      <c r="H273" s="2">
        <f t="shared" si="9"/>
        <v>0.59999999999956799</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4900</v>
      </c>
      <c r="D274" s="1">
        <f>'PR-RAS'!E278</f>
        <v>1474</v>
      </c>
      <c r="E274" s="1">
        <v>0</v>
      </c>
      <c r="F274" s="1">
        <v>0</v>
      </c>
      <c r="G274" s="2">
        <f t="shared" si="8"/>
        <v>2142.5040000000004</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1216493.6200000001</v>
      </c>
      <c r="D275" s="1">
        <f>'PR-RAS'!E279</f>
        <v>566519.19999999995</v>
      </c>
      <c r="E275" s="1">
        <v>0</v>
      </c>
      <c r="F275" s="1">
        <v>0</v>
      </c>
      <c r="G275" s="2">
        <f t="shared" si="8"/>
        <v>643771.77348000009</v>
      </c>
      <c r="H275" s="2">
        <f t="shared" si="9"/>
        <v>0.57999999984167516</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1216493.6200000001</v>
      </c>
      <c r="D276" s="1">
        <f>'PR-RAS'!E280</f>
        <v>566519.19999999995</v>
      </c>
      <c r="E276" s="1">
        <v>0</v>
      </c>
      <c r="F276" s="1">
        <v>0</v>
      </c>
      <c r="G276" s="2">
        <f t="shared" si="8"/>
        <v>646121.30550000002</v>
      </c>
      <c r="H276" s="2">
        <f t="shared" si="9"/>
        <v>0.57999999984167516</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211412603.89999998</v>
      </c>
      <c r="D285" s="1">
        <f>'PR-RAS'!E289</f>
        <v>161000663.38999999</v>
      </c>
      <c r="E285" s="1">
        <v>0</v>
      </c>
      <c r="F285" s="1">
        <v>0</v>
      </c>
      <c r="G285" s="2">
        <f t="shared" si="8"/>
        <v>151489556.31311998</v>
      </c>
      <c r="H285" s="2">
        <f t="shared" si="9"/>
        <v>0.49000000953674316</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21244651.719999999</v>
      </c>
      <c r="D286" s="1">
        <f>'PR-RAS'!E290</f>
        <v>16823714.080000013</v>
      </c>
      <c r="E286" s="1">
        <v>0</v>
      </c>
      <c r="F286" s="1">
        <v>0</v>
      </c>
      <c r="G286" s="2">
        <f t="shared" si="8"/>
        <v>15644242.765800007</v>
      </c>
      <c r="H286" s="2">
        <f t="shared" si="9"/>
        <v>0.36000001430511475</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676587.85</v>
      </c>
      <c r="D288" s="1">
        <f>'PR-RAS'!E292</f>
        <v>4147174.18</v>
      </c>
      <c r="E288" s="1">
        <v>0</v>
      </c>
      <c r="F288" s="1">
        <v>0</v>
      </c>
      <c r="G288" s="2">
        <f t="shared" si="8"/>
        <v>2574658.69227</v>
      </c>
      <c r="H288" s="2">
        <f t="shared" si="9"/>
        <v>0.33000000019092113</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6692614.6100000003</v>
      </c>
      <c r="D290" s="1">
        <f>'PR-RAS'!E294</f>
        <v>2860284.18</v>
      </c>
      <c r="E290" s="1">
        <v>0</v>
      </c>
      <c r="F290" s="1">
        <v>0</v>
      </c>
      <c r="G290" s="2">
        <f t="shared" si="8"/>
        <v>3587409.8783299997</v>
      </c>
      <c r="H290" s="2">
        <f t="shared" si="9"/>
        <v>0.56999999983236194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1054450.3500000001</v>
      </c>
      <c r="D291" s="1">
        <f>'PR-RAS'!E295</f>
        <v>491893.96</v>
      </c>
      <c r="E291" s="1">
        <v>0</v>
      </c>
      <c r="F291" s="1">
        <v>0</v>
      </c>
      <c r="G291" s="2">
        <f t="shared" si="8"/>
        <v>591089.09829999995</v>
      </c>
      <c r="H291" s="2">
        <f t="shared" si="9"/>
        <v>0.3900000000721775</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3846875.71</v>
      </c>
      <c r="D292" s="1">
        <f>'PR-RAS'!E296</f>
        <v>1682157.59</v>
      </c>
      <c r="E292" s="1">
        <v>0</v>
      </c>
      <c r="F292" s="1">
        <v>0</v>
      </c>
      <c r="G292" s="2">
        <f t="shared" si="8"/>
        <v>2098456.54899</v>
      </c>
      <c r="H292" s="2">
        <f t="shared" si="9"/>
        <v>0.69999999995343387</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683283.50000000012</v>
      </c>
      <c r="D293" s="1">
        <f>'PR-RAS'!E298</f>
        <v>44308.899999999994</v>
      </c>
      <c r="E293" s="1">
        <v>0</v>
      </c>
      <c r="F293" s="1">
        <v>0</v>
      </c>
      <c r="G293" s="2">
        <f t="shared" si="8"/>
        <v>225395.1796</v>
      </c>
      <c r="H293" s="2">
        <f t="shared" si="9"/>
        <v>0.59999999988940544</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1413.14</v>
      </c>
      <c r="D294" s="1">
        <f>'PR-RAS'!E299</f>
        <v>39353.919999999998</v>
      </c>
      <c r="E294" s="1">
        <v>0</v>
      </c>
      <c r="F294" s="1">
        <v>0</v>
      </c>
      <c r="G294" s="2">
        <f t="shared" si="8"/>
        <v>23475.447139999997</v>
      </c>
      <c r="H294" s="2">
        <f t="shared" si="9"/>
        <v>0.22000000000184627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1413.14</v>
      </c>
      <c r="D295" s="1">
        <f>'PR-RAS'!E300</f>
        <v>39353.919999999998</v>
      </c>
      <c r="E295" s="1">
        <v>0</v>
      </c>
      <c r="F295" s="1">
        <v>0</v>
      </c>
      <c r="G295" s="2">
        <f t="shared" si="8"/>
        <v>23555.568119999996</v>
      </c>
      <c r="H295" s="2">
        <f t="shared" si="9"/>
        <v>0.22000000000184627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1413.14</v>
      </c>
      <c r="D296" s="1">
        <f>'PR-RAS'!E301</f>
        <v>39353.919999999998</v>
      </c>
      <c r="E296" s="1">
        <v>0</v>
      </c>
      <c r="F296" s="1">
        <v>0</v>
      </c>
      <c r="G296" s="2">
        <f t="shared" si="8"/>
        <v>23635.689099999996</v>
      </c>
      <c r="H296" s="2">
        <f t="shared" si="9"/>
        <v>0.22000000000184627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681870.3600000001</v>
      </c>
      <c r="D306" s="1">
        <f>'PR-RAS'!E311</f>
        <v>4954.9799999999996</v>
      </c>
      <c r="E306" s="1">
        <v>0</v>
      </c>
      <c r="F306" s="1">
        <v>0</v>
      </c>
      <c r="G306" s="2">
        <f t="shared" si="8"/>
        <v>210992.9976</v>
      </c>
      <c r="H306" s="2">
        <f t="shared" si="9"/>
        <v>0.38000000010288204</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649509.92000000004</v>
      </c>
      <c r="D307" s="1">
        <f>'PR-RAS'!E312</f>
        <v>1601.98</v>
      </c>
      <c r="E307" s="1">
        <v>0</v>
      </c>
      <c r="F307" s="1">
        <v>0</v>
      </c>
      <c r="G307" s="2">
        <f t="shared" si="8"/>
        <v>199730.44727999999</v>
      </c>
      <c r="H307" s="2">
        <f t="shared" si="9"/>
        <v>9.9999999958072294E-2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6297.92</v>
      </c>
      <c r="D308" s="1">
        <f>'PR-RAS'!E313</f>
        <v>1601.98</v>
      </c>
      <c r="E308" s="1">
        <v>0</v>
      </c>
      <c r="F308" s="1">
        <v>0</v>
      </c>
      <c r="G308" s="2">
        <f t="shared" si="8"/>
        <v>2917.0771600000003</v>
      </c>
      <c r="H308" s="2">
        <f t="shared" si="9"/>
        <v>9.9999999999909051E-2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643212</v>
      </c>
      <c r="D309" s="1">
        <f>'PR-RAS'!E314</f>
        <v>0</v>
      </c>
      <c r="E309" s="1">
        <v>0</v>
      </c>
      <c r="F309" s="1">
        <v>0</v>
      </c>
      <c r="G309" s="2">
        <f t="shared" si="8"/>
        <v>198109.296</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13907.27</v>
      </c>
      <c r="D312" s="1">
        <f>'PR-RAS'!E317</f>
        <v>1745</v>
      </c>
      <c r="E312" s="1">
        <v>0</v>
      </c>
      <c r="F312" s="1">
        <v>0</v>
      </c>
      <c r="G312" s="2">
        <f t="shared" si="8"/>
        <v>5410.5509700000002</v>
      </c>
      <c r="H312" s="2">
        <f t="shared" si="9"/>
        <v>0.27000000000043656</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62.17</v>
      </c>
      <c r="D313" s="1">
        <f>'PR-RAS'!E318</f>
        <v>1745</v>
      </c>
      <c r="E313" s="1">
        <v>0</v>
      </c>
      <c r="F313" s="1">
        <v>0</v>
      </c>
      <c r="G313" s="2">
        <f t="shared" si="8"/>
        <v>1108.2770399999999</v>
      </c>
      <c r="H313" s="2">
        <f t="shared" si="9"/>
        <v>0.17000000000000171</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12740</v>
      </c>
      <c r="D315" s="1">
        <f>'PR-RAS'!E320</f>
        <v>0</v>
      </c>
      <c r="E315" s="1">
        <v>0</v>
      </c>
      <c r="F315" s="1">
        <v>0</v>
      </c>
      <c r="G315" s="2">
        <f t="shared" si="8"/>
        <v>4000.36</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700</v>
      </c>
      <c r="D316" s="1">
        <f>'PR-RAS'!E321</f>
        <v>0</v>
      </c>
      <c r="E316" s="1">
        <v>0</v>
      </c>
      <c r="F316" s="1">
        <v>0</v>
      </c>
      <c r="G316" s="2">
        <f t="shared" si="8"/>
        <v>220.5</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405.1</v>
      </c>
      <c r="D319" s="1">
        <f>'PR-RAS'!E324</f>
        <v>0</v>
      </c>
      <c r="E319" s="1">
        <v>0</v>
      </c>
      <c r="F319" s="1">
        <v>0</v>
      </c>
      <c r="G319" s="2">
        <f t="shared" si="8"/>
        <v>128.8218</v>
      </c>
      <c r="H319" s="2">
        <f t="shared" si="9"/>
        <v>0.10000000000002274</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18453.169999999998</v>
      </c>
      <c r="D321" s="1">
        <f>'PR-RAS'!E326</f>
        <v>1608</v>
      </c>
      <c r="E321" s="1">
        <v>0</v>
      </c>
      <c r="F321" s="1">
        <v>0</v>
      </c>
      <c r="G321" s="2">
        <f t="shared" si="8"/>
        <v>6934.1343999999999</v>
      </c>
      <c r="H321" s="2">
        <f t="shared" si="9"/>
        <v>0.16999999999825377</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18453.169999999998</v>
      </c>
      <c r="D322" s="1">
        <f>'PR-RAS'!E327</f>
        <v>1608</v>
      </c>
      <c r="E322" s="1">
        <v>0</v>
      </c>
      <c r="F322" s="1">
        <v>0</v>
      </c>
      <c r="G322" s="2">
        <f t="shared" si="8"/>
        <v>6955.80357</v>
      </c>
      <c r="H322" s="2">
        <f t="shared" si="9"/>
        <v>0.16999999999825377</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21347803.359999999</v>
      </c>
      <c r="D345" s="1">
        <f>'PR-RAS'!E350</f>
        <v>17286342.82</v>
      </c>
      <c r="E345" s="1">
        <v>0</v>
      </c>
      <c r="F345" s="1">
        <v>0</v>
      </c>
      <c r="G345" s="2">
        <f t="shared" si="8"/>
        <v>19236648.215999998</v>
      </c>
      <c r="H345" s="2">
        <f t="shared" si="9"/>
        <v>0.53999999910593033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119537.93000000001</v>
      </c>
      <c r="D346" s="1">
        <f>'PR-RAS'!E351</f>
        <v>45346.64</v>
      </c>
      <c r="E346" s="1">
        <v>0</v>
      </c>
      <c r="F346" s="1">
        <v>0</v>
      </c>
      <c r="G346" s="2">
        <f t="shared" si="8"/>
        <v>72529.767449999999</v>
      </c>
      <c r="H346" s="2">
        <f t="shared" si="9"/>
        <v>0.42999999999301508</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119537.93000000001</v>
      </c>
      <c r="D351" s="1">
        <f>'PR-RAS'!E356</f>
        <v>45346.64</v>
      </c>
      <c r="E351" s="1">
        <v>0</v>
      </c>
      <c r="F351" s="1">
        <v>0</v>
      </c>
      <c r="G351" s="2">
        <f t="shared" si="8"/>
        <v>73580.923500000004</v>
      </c>
      <c r="H351" s="2">
        <f t="shared" si="9"/>
        <v>0.42999999999301508</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24758.91</v>
      </c>
      <c r="D354" s="1">
        <f>'PR-RAS'!E359</f>
        <v>42756.83</v>
      </c>
      <c r="E354" s="1">
        <v>0</v>
      </c>
      <c r="F354" s="1">
        <v>0</v>
      </c>
      <c r="G354" s="2">
        <f t="shared" si="8"/>
        <v>38926.217210000003</v>
      </c>
      <c r="H354" s="2">
        <f t="shared" si="9"/>
        <v>0.25999999999839929</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94779.02</v>
      </c>
      <c r="D355" s="1">
        <f>'PR-RAS'!E360</f>
        <v>2589.81</v>
      </c>
      <c r="E355" s="1">
        <v>0</v>
      </c>
      <c r="F355" s="1">
        <v>0</v>
      </c>
      <c r="G355" s="2">
        <f t="shared" si="8"/>
        <v>35385.358560000001</v>
      </c>
      <c r="H355" s="2">
        <f t="shared" si="9"/>
        <v>0.21000000000412911</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17680341.109999999</v>
      </c>
      <c r="D358" s="1">
        <f>'PR-RAS'!E363</f>
        <v>7222732.3100000005</v>
      </c>
      <c r="E358" s="1">
        <v>0</v>
      </c>
      <c r="F358" s="1">
        <v>0</v>
      </c>
      <c r="G358" s="2">
        <f t="shared" si="8"/>
        <v>11468912.645609999</v>
      </c>
      <c r="H358" s="2">
        <f t="shared" si="9"/>
        <v>0.41999999992549419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5412432.1100000003</v>
      </c>
      <c r="D359" s="1">
        <f>'PR-RAS'!E364</f>
        <v>3659182.86</v>
      </c>
      <c r="E359" s="1">
        <v>0</v>
      </c>
      <c r="F359" s="1">
        <v>0</v>
      </c>
      <c r="G359" s="2">
        <f t="shared" si="8"/>
        <v>4557625.6231399998</v>
      </c>
      <c r="H359" s="2">
        <f t="shared" si="9"/>
        <v>0.25000000046566129</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4644596.1100000003</v>
      </c>
      <c r="D361" s="1">
        <f>'PR-RAS'!E366</f>
        <v>18659.009999999998</v>
      </c>
      <c r="E361" s="1">
        <v>0</v>
      </c>
      <c r="F361" s="1">
        <v>0</v>
      </c>
      <c r="G361" s="2">
        <f t="shared" si="8"/>
        <v>1685489.0867999999</v>
      </c>
      <c r="H361" s="2">
        <f t="shared" si="9"/>
        <v>0.12000000033367542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767836</v>
      </c>
      <c r="D363" s="1">
        <f>'PR-RAS'!E368</f>
        <v>3640523.85</v>
      </c>
      <c r="E363" s="1">
        <v>0</v>
      </c>
      <c r="F363" s="1">
        <v>0</v>
      </c>
      <c r="G363" s="2">
        <f t="shared" si="8"/>
        <v>2913695.8994</v>
      </c>
      <c r="H363" s="2">
        <f t="shared" si="9"/>
        <v>0.14999999990686774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10388705.530000001</v>
      </c>
      <c r="D364" s="1">
        <f>'PR-RAS'!E369</f>
        <v>1723985.8499999999</v>
      </c>
      <c r="E364" s="1">
        <v>0</v>
      </c>
      <c r="F364" s="1">
        <v>0</v>
      </c>
      <c r="G364" s="2">
        <f t="shared" si="8"/>
        <v>5022713.8344900003</v>
      </c>
      <c r="H364" s="2">
        <f t="shared" si="9"/>
        <v>0.61999999894760549</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875918.89</v>
      </c>
      <c r="D365" s="1">
        <f>'PR-RAS'!E370</f>
        <v>477056.95</v>
      </c>
      <c r="E365" s="1">
        <v>0</v>
      </c>
      <c r="F365" s="1">
        <v>0</v>
      </c>
      <c r="G365" s="2">
        <f t="shared" si="8"/>
        <v>666131.93556000001</v>
      </c>
      <c r="H365" s="2">
        <f t="shared" si="9"/>
        <v>0.15999999997438863</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39853.800000000003</v>
      </c>
      <c r="D366" s="1">
        <f>'PR-RAS'!E371</f>
        <v>66157.36</v>
      </c>
      <c r="E366" s="1">
        <v>0</v>
      </c>
      <c r="F366" s="1">
        <v>0</v>
      </c>
      <c r="G366" s="2">
        <f t="shared" si="8"/>
        <v>62841.509800000007</v>
      </c>
      <c r="H366" s="2">
        <f t="shared" si="9"/>
        <v>0.55999999999767169</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159771.93</v>
      </c>
      <c r="D367" s="1">
        <f>'PR-RAS'!E372</f>
        <v>155561.48000000001</v>
      </c>
      <c r="E367" s="1">
        <v>0</v>
      </c>
      <c r="F367" s="1">
        <v>0</v>
      </c>
      <c r="G367" s="2">
        <f t="shared" si="8"/>
        <v>172347.52974</v>
      </c>
      <c r="H367" s="2">
        <f t="shared" si="9"/>
        <v>0.5500000000174623</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4020457.12</v>
      </c>
      <c r="D368" s="1">
        <f>'PR-RAS'!E373</f>
        <v>584080.92000000004</v>
      </c>
      <c r="E368" s="1">
        <v>0</v>
      </c>
      <c r="F368" s="1">
        <v>0</v>
      </c>
      <c r="G368" s="2">
        <f t="shared" si="8"/>
        <v>1904223.1583199999</v>
      </c>
      <c r="H368" s="2">
        <f t="shared" si="9"/>
        <v>0.20000000006984919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3727</v>
      </c>
      <c r="D369" s="1">
        <f>'PR-RAS'!E374</f>
        <v>6196.73</v>
      </c>
      <c r="E369" s="1">
        <v>0</v>
      </c>
      <c r="F369" s="1">
        <v>0</v>
      </c>
      <c r="G369" s="2">
        <f t="shared" si="8"/>
        <v>5932.3292799999999</v>
      </c>
      <c r="H369" s="2">
        <f t="shared" si="9"/>
        <v>0.27000000000043656</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6472.58</v>
      </c>
      <c r="D370" s="1">
        <f>'PR-RAS'!E375</f>
        <v>80559.899999999994</v>
      </c>
      <c r="E370" s="1">
        <v>0</v>
      </c>
      <c r="F370" s="1">
        <v>0</v>
      </c>
      <c r="G370" s="2">
        <f t="shared" si="8"/>
        <v>61841.588219999991</v>
      </c>
      <c r="H370" s="2">
        <f t="shared" si="9"/>
        <v>0.52000000000589353</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5282504.21</v>
      </c>
      <c r="D371" s="1">
        <f>'PR-RAS'!E376</f>
        <v>354372.51</v>
      </c>
      <c r="E371" s="1">
        <v>0</v>
      </c>
      <c r="F371" s="1">
        <v>0</v>
      </c>
      <c r="G371" s="2">
        <f t="shared" si="8"/>
        <v>2216762.2151000001</v>
      </c>
      <c r="H371" s="2">
        <f t="shared" si="9"/>
        <v>0.69999999995343387</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1118846.21</v>
      </c>
      <c r="D373" s="1">
        <f>'PR-RAS'!E378</f>
        <v>457513.52</v>
      </c>
      <c r="E373" s="1">
        <v>0</v>
      </c>
      <c r="F373" s="1">
        <v>0</v>
      </c>
      <c r="G373" s="2">
        <f t="shared" si="8"/>
        <v>756600.84900000005</v>
      </c>
      <c r="H373" s="2">
        <f t="shared" si="9"/>
        <v>0.68999999994412065</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1118846.21</v>
      </c>
      <c r="D374" s="1">
        <f>'PR-RAS'!E379</f>
        <v>457513.52</v>
      </c>
      <c r="E374" s="1">
        <v>0</v>
      </c>
      <c r="F374" s="1">
        <v>0</v>
      </c>
      <c r="G374" s="2">
        <f t="shared" si="8"/>
        <v>758634.72224999999</v>
      </c>
      <c r="H374" s="2">
        <f t="shared" si="9"/>
        <v>0.68999999994412065</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331989.13</v>
      </c>
      <c r="D378" s="1">
        <f>'PR-RAS'!E383</f>
        <v>516749.55</v>
      </c>
      <c r="E378" s="1">
        <v>0</v>
      </c>
      <c r="F378" s="1">
        <v>0</v>
      </c>
      <c r="G378" s="2">
        <f t="shared" si="8"/>
        <v>514789.06270999997</v>
      </c>
      <c r="H378" s="2">
        <f t="shared" si="9"/>
        <v>0.58000000001629815</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325188.39</v>
      </c>
      <c r="D379" s="1">
        <f>'PR-RAS'!E384</f>
        <v>497569.55</v>
      </c>
      <c r="E379" s="1">
        <v>0</v>
      </c>
      <c r="F379" s="1">
        <v>0</v>
      </c>
      <c r="G379" s="2">
        <f t="shared" si="8"/>
        <v>499083.79122000001</v>
      </c>
      <c r="H379" s="2">
        <f t="shared" si="9"/>
        <v>0.84000000002561137</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6800.74</v>
      </c>
      <c r="D380" s="1">
        <f>'PR-RAS'!E385</f>
        <v>19180</v>
      </c>
      <c r="E380" s="1">
        <v>0</v>
      </c>
      <c r="F380" s="1">
        <v>0</v>
      </c>
      <c r="G380" s="2">
        <f t="shared" si="8"/>
        <v>17115.920460000001</v>
      </c>
      <c r="H380" s="2">
        <f t="shared" si="9"/>
        <v>0.26000000000021828</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428368.13</v>
      </c>
      <c r="D386" s="1">
        <f>'PR-RAS'!E391</f>
        <v>865300.53</v>
      </c>
      <c r="E386" s="1">
        <v>0</v>
      </c>
      <c r="F386" s="1">
        <v>0</v>
      </c>
      <c r="G386" s="2">
        <f t="shared" si="8"/>
        <v>831203.13815000001</v>
      </c>
      <c r="H386" s="2">
        <f t="shared" si="9"/>
        <v>0.59999999997671694</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66337.36</v>
      </c>
      <c r="D388" s="1">
        <f>'PR-RAS'!E393</f>
        <v>102662.81</v>
      </c>
      <c r="E388" s="1">
        <v>0</v>
      </c>
      <c r="F388" s="1">
        <v>0</v>
      </c>
      <c r="G388" s="2">
        <f t="shared" si="8"/>
        <v>105133.57325999999</v>
      </c>
      <c r="H388" s="2">
        <f t="shared" si="9"/>
        <v>0.55000000000291038</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362030.77</v>
      </c>
      <c r="D390" s="1">
        <f>'PR-RAS'!E395</f>
        <v>762637.72</v>
      </c>
      <c r="E390" s="1">
        <v>0</v>
      </c>
      <c r="F390" s="1">
        <v>0</v>
      </c>
      <c r="G390" s="2">
        <f t="shared" si="8"/>
        <v>734162.11569000001</v>
      </c>
      <c r="H390" s="2">
        <f t="shared" si="9"/>
        <v>0.51000000000931323</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913</v>
      </c>
      <c r="D391" s="1">
        <f>'PR-RAS'!E396</f>
        <v>663</v>
      </c>
      <c r="E391" s="1">
        <v>0</v>
      </c>
      <c r="F391" s="1">
        <v>0</v>
      </c>
      <c r="G391" s="2">
        <f t="shared" si="8"/>
        <v>873.21</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913</v>
      </c>
      <c r="D392" s="1">
        <f>'PR-RAS'!E397</f>
        <v>663</v>
      </c>
      <c r="E392" s="1">
        <v>0</v>
      </c>
      <c r="F392" s="1">
        <v>0</v>
      </c>
      <c r="G392" s="2">
        <f t="shared" si="8"/>
        <v>875.44900000000007</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913</v>
      </c>
      <c r="D394" s="1">
        <f>'PR-RAS'!E399</f>
        <v>663</v>
      </c>
      <c r="E394" s="1">
        <v>0</v>
      </c>
      <c r="F394" s="1">
        <v>0</v>
      </c>
      <c r="G394" s="2">
        <f t="shared" si="8"/>
        <v>879.92700000000002</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3547011.32</v>
      </c>
      <c r="D397" s="1">
        <f>'PR-RAS'!E402</f>
        <v>10017600.870000001</v>
      </c>
      <c r="E397" s="1">
        <v>0</v>
      </c>
      <c r="F397" s="1">
        <v>0</v>
      </c>
      <c r="G397" s="2">
        <f t="shared" si="8"/>
        <v>9338556.3717600014</v>
      </c>
      <c r="H397" s="2">
        <f t="shared" si="9"/>
        <v>0.44999999878928065</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3449875.01</v>
      </c>
      <c r="D398" s="1">
        <f>'PR-RAS'!E403</f>
        <v>9796963.2300000004</v>
      </c>
      <c r="E398" s="1">
        <v>0</v>
      </c>
      <c r="F398" s="1">
        <v>0</v>
      </c>
      <c r="G398" s="2">
        <f t="shared" si="8"/>
        <v>9148389.1835900005</v>
      </c>
      <c r="H398" s="2">
        <f t="shared" si="9"/>
        <v>0.24000000022351742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43108.36</v>
      </c>
      <c r="D399" s="1">
        <f>'PR-RAS'!E404</f>
        <v>96637.5</v>
      </c>
      <c r="E399" s="1">
        <v>0</v>
      </c>
      <c r="F399" s="1">
        <v>0</v>
      </c>
      <c r="G399" s="2">
        <f t="shared" si="8"/>
        <v>94080.577279999998</v>
      </c>
      <c r="H399" s="2">
        <f t="shared" si="9"/>
        <v>0.86000000000058208</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30028.89</v>
      </c>
      <c r="D400" s="1">
        <f>'PR-RAS'!E405</f>
        <v>61150.14</v>
      </c>
      <c r="E400" s="1">
        <v>0</v>
      </c>
      <c r="F400" s="1">
        <v>0</v>
      </c>
      <c r="G400" s="2">
        <f t="shared" si="8"/>
        <v>60779.338829999993</v>
      </c>
      <c r="H400" s="2">
        <f t="shared" si="9"/>
        <v>0.25</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23999.06</v>
      </c>
      <c r="D401" s="1">
        <f>'PR-RAS'!E406</f>
        <v>62850</v>
      </c>
      <c r="E401" s="1">
        <v>0</v>
      </c>
      <c r="F401" s="1">
        <v>0</v>
      </c>
      <c r="G401" s="2">
        <f t="shared" si="8"/>
        <v>59879.624000000003</v>
      </c>
      <c r="H401" s="2">
        <f t="shared" si="9"/>
        <v>6.0000000001309672E-2</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20664519.859999999</v>
      </c>
      <c r="D403" s="1">
        <f>'PR-RAS'!E408</f>
        <v>17242033.920000002</v>
      </c>
      <c r="E403" s="1">
        <v>0</v>
      </c>
      <c r="F403" s="1">
        <v>0</v>
      </c>
      <c r="G403" s="2">
        <f t="shared" si="8"/>
        <v>22169732.255400002</v>
      </c>
      <c r="H403" s="2">
        <f t="shared" si="9"/>
        <v>0.2199999988079071</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11552115.350000001</v>
      </c>
      <c r="D405" s="1">
        <f>'PR-RAS'!E410</f>
        <v>9550134.3300000001</v>
      </c>
      <c r="E405" s="1">
        <v>0</v>
      </c>
      <c r="F405" s="1">
        <v>0</v>
      </c>
      <c r="G405" s="2">
        <f t="shared" si="8"/>
        <v>12383563.140040001</v>
      </c>
      <c r="H405" s="2">
        <f t="shared" si="9"/>
        <v>0.68000000156462193</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24333.79</v>
      </c>
      <c r="D406" s="1">
        <f>'PR-RAS'!E411</f>
        <v>17318.689999999999</v>
      </c>
      <c r="E406" s="1">
        <v>0</v>
      </c>
      <c r="F406" s="1">
        <v>0</v>
      </c>
      <c r="G406" s="2">
        <f t="shared" si="8"/>
        <v>23883.323850000001</v>
      </c>
      <c r="H406" s="2">
        <f t="shared" si="9"/>
        <v>0.52000000000043656</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233340539.11999997</v>
      </c>
      <c r="D407" s="1">
        <f>'PR-RAS'!E412</f>
        <v>177868686.37</v>
      </c>
      <c r="E407" s="1">
        <v>0</v>
      </c>
      <c r="F407" s="1">
        <v>0</v>
      </c>
      <c r="G407" s="2">
        <f t="shared" si="8"/>
        <v>239165632.21516001</v>
      </c>
      <c r="H407" s="2">
        <f t="shared" si="9"/>
        <v>0.48999997973442078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232760407.25999999</v>
      </c>
      <c r="D408" s="1">
        <f>'PR-RAS'!E413</f>
        <v>178287006.20999998</v>
      </c>
      <c r="E408" s="1">
        <v>0</v>
      </c>
      <c r="F408" s="1">
        <v>0</v>
      </c>
      <c r="G408" s="2">
        <f t="shared" si="8"/>
        <v>239859108.80975997</v>
      </c>
      <c r="H408" s="2">
        <f t="shared" si="9"/>
        <v>0.46999996900558472</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580131.8599999845</v>
      </c>
      <c r="D409" s="1">
        <f>'PR-RAS'!E414</f>
        <v>0</v>
      </c>
      <c r="E409" s="1">
        <v>0</v>
      </c>
      <c r="F409" s="1">
        <v>0</v>
      </c>
      <c r="G409" s="2">
        <f t="shared" si="8"/>
        <v>236693.79887999367</v>
      </c>
      <c r="H409" s="2">
        <f t="shared" si="9"/>
        <v>0.14000001549720764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418319.83999997377</v>
      </c>
      <c r="E410" s="1">
        <v>0</v>
      </c>
      <c r="F410" s="1">
        <v>0</v>
      </c>
      <c r="G410" s="2">
        <f t="shared" si="8"/>
        <v>342185.62911997852</v>
      </c>
      <c r="H410" s="2">
        <f t="shared" si="9"/>
        <v>0.1600000262260437</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0</v>
      </c>
      <c r="E411" s="1">
        <v>0</v>
      </c>
      <c r="F411" s="1">
        <v>0</v>
      </c>
      <c r="G411" s="2">
        <f t="shared" si="8"/>
        <v>0</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10875527.500000002</v>
      </c>
      <c r="D412" s="1">
        <f>'PR-RAS'!E417</f>
        <v>5402960.1500000004</v>
      </c>
      <c r="E412" s="1">
        <v>0</v>
      </c>
      <c r="F412" s="1">
        <v>0</v>
      </c>
      <c r="G412" s="2">
        <f t="shared" si="8"/>
        <v>8911075.0458000004</v>
      </c>
      <c r="H412" s="2">
        <f t="shared" si="9"/>
        <v>0.64999999850988388</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6716948.4000000004</v>
      </c>
      <c r="D413" s="1">
        <f>'PR-RAS'!E418</f>
        <v>2877602.87</v>
      </c>
      <c r="E413" s="1">
        <v>0</v>
      </c>
      <c r="F413" s="1">
        <v>0</v>
      </c>
      <c r="G413" s="2">
        <f t="shared" si="8"/>
        <v>5138527.5056800004</v>
      </c>
      <c r="H413" s="2">
        <f t="shared" si="9"/>
        <v>0.53000000026077032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2036090.9400000002</v>
      </c>
      <c r="D414" s="1">
        <f>'PR-RAS'!E420</f>
        <v>4881966.79</v>
      </c>
      <c r="E414" s="1">
        <v>0</v>
      </c>
      <c r="F414" s="1">
        <v>0</v>
      </c>
      <c r="G414" s="2">
        <f t="shared" si="8"/>
        <v>4873410.1267599994</v>
      </c>
      <c r="H414" s="2">
        <f t="shared" si="9"/>
        <v>0.26999999978579581</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2256.2800000000002</v>
      </c>
      <c r="D415" s="1">
        <f>'PR-RAS'!E421</f>
        <v>0</v>
      </c>
      <c r="E415" s="1">
        <v>0</v>
      </c>
      <c r="F415" s="1">
        <v>0</v>
      </c>
      <c r="G415" s="2">
        <f t="shared" si="8"/>
        <v>934.09992</v>
      </c>
      <c r="H415" s="2">
        <f t="shared" si="9"/>
        <v>0.28000000000020009</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2256.2800000000002</v>
      </c>
      <c r="D449" s="1">
        <f>'PR-RAS'!E455</f>
        <v>0</v>
      </c>
      <c r="E449" s="1">
        <v>0</v>
      </c>
      <c r="F449" s="1">
        <v>0</v>
      </c>
      <c r="G449" s="2">
        <f t="shared" si="8"/>
        <v>1010.8134400000001</v>
      </c>
      <c r="H449" s="2">
        <f t="shared" si="9"/>
        <v>0.28000000000020009</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2256.2800000000002</v>
      </c>
      <c r="D452" s="1">
        <f>'PR-RAS'!E458</f>
        <v>0</v>
      </c>
      <c r="E452" s="1">
        <v>0</v>
      </c>
      <c r="F452" s="1">
        <v>0</v>
      </c>
      <c r="G452" s="2">
        <f t="shared" si="8"/>
        <v>1017.5822800000001</v>
      </c>
      <c r="H452" s="2">
        <f t="shared" si="9"/>
        <v>0.28000000000020009</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2033834.6600000001</v>
      </c>
      <c r="D478" s="1">
        <f>'PR-RAS'!E484</f>
        <v>4881966.79</v>
      </c>
      <c r="E478" s="1">
        <v>0</v>
      </c>
      <c r="F478" s="1">
        <v>0</v>
      </c>
      <c r="G478" s="2">
        <f t="shared" si="8"/>
        <v>5627535.4504800001</v>
      </c>
      <c r="H478" s="2">
        <f t="shared" si="9"/>
        <v>0.54999999981373549</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2033834.6600000001</v>
      </c>
      <c r="D489" s="1">
        <f>'PR-RAS'!E495</f>
        <v>4881966.79</v>
      </c>
      <c r="E489" s="1">
        <v>0</v>
      </c>
      <c r="F489" s="1">
        <v>0</v>
      </c>
      <c r="G489" s="2">
        <f t="shared" si="8"/>
        <v>5757310.9011199996</v>
      </c>
      <c r="H489" s="2">
        <f t="shared" si="9"/>
        <v>0.54999999981373549</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1958680.37</v>
      </c>
      <c r="D490" s="1">
        <f>'PR-RAS'!E496</f>
        <v>4881966.79</v>
      </c>
      <c r="E490" s="1">
        <v>0</v>
      </c>
      <c r="F490" s="1">
        <v>0</v>
      </c>
      <c r="G490" s="2">
        <f t="shared" si="8"/>
        <v>5732358.2215499999</v>
      </c>
      <c r="H490" s="2">
        <f t="shared" si="9"/>
        <v>0.58000000007450581</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75154.289999999994</v>
      </c>
      <c r="D492" s="1">
        <f>'PR-RAS'!E498</f>
        <v>0</v>
      </c>
      <c r="E492" s="1">
        <v>0</v>
      </c>
      <c r="F492" s="1">
        <v>0</v>
      </c>
      <c r="G492" s="2">
        <f t="shared" si="8"/>
        <v>36900.756389999995</v>
      </c>
      <c r="H492" s="2">
        <f t="shared" si="9"/>
        <v>0.28999999999359716</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307518.92</v>
      </c>
      <c r="D522" s="1">
        <f>'PR-RAS'!E528</f>
        <v>501802.56000000006</v>
      </c>
      <c r="E522" s="1">
        <v>0</v>
      </c>
      <c r="F522" s="1">
        <v>0</v>
      </c>
      <c r="G522" s="2">
        <f t="shared" ref="G522:G809" si="10">(B522/1000)*(C522*1+D522*2)</f>
        <v>683095.62484000006</v>
      </c>
      <c r="H522" s="2">
        <f t="shared" ref="H522:H809" si="11">ABS(C522-ROUND(C522,0))+ABS(D522-ROUND(D522,0))</f>
        <v>0.51999999996041879</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9318.5</v>
      </c>
      <c r="D523" s="1">
        <f>'PR-RAS'!E529</f>
        <v>0</v>
      </c>
      <c r="E523" s="1">
        <v>0</v>
      </c>
      <c r="F523" s="1">
        <v>0</v>
      </c>
      <c r="G523" s="2">
        <f t="shared" si="10"/>
        <v>4864.2570000000005</v>
      </c>
      <c r="H523" s="2">
        <f t="shared" si="11"/>
        <v>0.5</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9318.5</v>
      </c>
      <c r="D557" s="1">
        <f>'PR-RAS'!E563</f>
        <v>0</v>
      </c>
      <c r="E557" s="1">
        <v>0</v>
      </c>
      <c r="F557" s="1">
        <v>0</v>
      </c>
      <c r="G557" s="2">
        <f t="shared" si="10"/>
        <v>5181.0860000000002</v>
      </c>
      <c r="H557" s="2">
        <f t="shared" si="11"/>
        <v>0.5</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9318.5</v>
      </c>
      <c r="D560" s="1">
        <f>'PR-RAS'!E566</f>
        <v>0</v>
      </c>
      <c r="E560" s="1">
        <v>0</v>
      </c>
      <c r="F560" s="1">
        <v>0</v>
      </c>
      <c r="G560" s="2">
        <f t="shared" si="10"/>
        <v>5209.0415000000003</v>
      </c>
      <c r="H560" s="2">
        <f t="shared" si="11"/>
        <v>0.5</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298200.42</v>
      </c>
      <c r="D587" s="1">
        <f>'PR-RAS'!E593</f>
        <v>501802.56000000006</v>
      </c>
      <c r="E587" s="1">
        <v>0</v>
      </c>
      <c r="F587" s="1">
        <v>0</v>
      </c>
      <c r="G587" s="2">
        <f t="shared" si="10"/>
        <v>762858.04643999995</v>
      </c>
      <c r="H587" s="2">
        <f t="shared" si="11"/>
        <v>0.8599999999278225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130461.92</v>
      </c>
      <c r="D593" s="1">
        <f>'PR-RAS'!E599</f>
        <v>130414.26</v>
      </c>
      <c r="E593" s="1">
        <v>0</v>
      </c>
      <c r="F593" s="1">
        <v>0</v>
      </c>
      <c r="G593" s="2">
        <f t="shared" si="10"/>
        <v>231643.94047999999</v>
      </c>
      <c r="H593" s="2">
        <f t="shared" si="11"/>
        <v>0.33999999999650754</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130461.92</v>
      </c>
      <c r="D594" s="1">
        <f>'PR-RAS'!E600</f>
        <v>130414.26</v>
      </c>
      <c r="E594" s="1">
        <v>0</v>
      </c>
      <c r="F594" s="1">
        <v>0</v>
      </c>
      <c r="G594" s="2">
        <f t="shared" si="10"/>
        <v>232035.23092</v>
      </c>
      <c r="H594" s="2">
        <f t="shared" si="11"/>
        <v>0.33999999999650754</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166301.79999999999</v>
      </c>
      <c r="D599" s="1">
        <f>'PR-RAS'!E605</f>
        <v>344141.27</v>
      </c>
      <c r="E599" s="1">
        <v>0</v>
      </c>
      <c r="F599" s="1">
        <v>0</v>
      </c>
      <c r="G599" s="2">
        <f t="shared" si="10"/>
        <v>511041.43532000005</v>
      </c>
      <c r="H599" s="2">
        <f t="shared" si="11"/>
        <v>0.47000000003026798</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114705.33</v>
      </c>
      <c r="D600" s="1">
        <f>'PR-RAS'!E606</f>
        <v>312045.51</v>
      </c>
      <c r="E600" s="1">
        <v>0</v>
      </c>
      <c r="F600" s="1">
        <v>0</v>
      </c>
      <c r="G600" s="2">
        <f t="shared" si="10"/>
        <v>442539.01364999998</v>
      </c>
      <c r="H600" s="2">
        <f t="shared" si="11"/>
        <v>0.819999999992433</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51596.47</v>
      </c>
      <c r="D602" s="1">
        <f>'PR-RAS'!E608</f>
        <v>32095.759999999998</v>
      </c>
      <c r="E602" s="1">
        <v>0</v>
      </c>
      <c r="F602" s="1">
        <v>0</v>
      </c>
      <c r="G602" s="2">
        <f t="shared" si="10"/>
        <v>69588.581989999991</v>
      </c>
      <c r="H602" s="2">
        <f t="shared" si="11"/>
        <v>0.71000000000276486</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1436.7</v>
      </c>
      <c r="D611" s="1">
        <f>'PR-RAS'!E617</f>
        <v>27247.03</v>
      </c>
      <c r="E611" s="1">
        <v>0</v>
      </c>
      <c r="F611" s="1">
        <v>0</v>
      </c>
      <c r="G611" s="2">
        <f t="shared" si="10"/>
        <v>34117.763599999998</v>
      </c>
      <c r="H611" s="2">
        <f t="shared" si="11"/>
        <v>0.32999999999879037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1436.7</v>
      </c>
      <c r="D612" s="1">
        <f>'PR-RAS'!E618</f>
        <v>27247.03</v>
      </c>
      <c r="E612" s="1">
        <v>0</v>
      </c>
      <c r="F612" s="1">
        <v>0</v>
      </c>
      <c r="G612" s="2">
        <f t="shared" si="10"/>
        <v>34173.694359999994</v>
      </c>
      <c r="H612" s="2">
        <f t="shared" si="11"/>
        <v>0.32999999999879037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1728572.0200000003</v>
      </c>
      <c r="D629" s="1">
        <f>'PR-RAS'!E635</f>
        <v>4380164.2300000004</v>
      </c>
      <c r="E629" s="1">
        <v>0</v>
      </c>
      <c r="F629" s="1">
        <v>0</v>
      </c>
      <c r="G629" s="2">
        <f t="shared" si="10"/>
        <v>6587029.5014400007</v>
      </c>
      <c r="H629" s="2">
        <f t="shared" si="11"/>
        <v>0.25000000069849193</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1039503.37</v>
      </c>
      <c r="E631" s="1">
        <v>0</v>
      </c>
      <c r="F631" s="1">
        <v>0</v>
      </c>
      <c r="G631" s="2">
        <f t="shared" si="10"/>
        <v>1309774.2461999999</v>
      </c>
      <c r="H631" s="2">
        <f t="shared" si="11"/>
        <v>0.36999999999534339</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20139.259999999998</v>
      </c>
      <c r="D632" s="1">
        <f>'PR-RAS'!E638</f>
        <v>0</v>
      </c>
      <c r="E632" s="1">
        <v>0</v>
      </c>
      <c r="F632" s="1">
        <v>0</v>
      </c>
      <c r="G632" s="2">
        <f t="shared" si="10"/>
        <v>12707.87306</v>
      </c>
      <c r="H632" s="2">
        <f t="shared" si="11"/>
        <v>0.25999999999839929</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235376630.05999997</v>
      </c>
      <c r="D633" s="1">
        <f>'PR-RAS'!E639</f>
        <v>182750653.16</v>
      </c>
      <c r="E633" s="1">
        <v>0</v>
      </c>
      <c r="F633" s="1">
        <v>0</v>
      </c>
      <c r="G633" s="2">
        <f t="shared" si="10"/>
        <v>379754855.79215997</v>
      </c>
      <c r="H633" s="2">
        <f t="shared" si="11"/>
        <v>0.21999996900558472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233067926.17999998</v>
      </c>
      <c r="D634" s="1">
        <f>'PR-RAS'!E640</f>
        <v>178788808.76999998</v>
      </c>
      <c r="E634" s="1">
        <v>0</v>
      </c>
      <c r="F634" s="1">
        <v>0</v>
      </c>
      <c r="G634" s="2">
        <f t="shared" si="10"/>
        <v>373878629.17475992</v>
      </c>
      <c r="H634" s="2">
        <f t="shared" si="11"/>
        <v>0.40999999642372131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2308703.8799999952</v>
      </c>
      <c r="D635" s="1">
        <f>'PR-RAS'!E641</f>
        <v>3961844.3900000155</v>
      </c>
      <c r="E635" s="1">
        <v>0</v>
      </c>
      <c r="F635" s="1">
        <v>0</v>
      </c>
      <c r="G635" s="2">
        <f t="shared" si="10"/>
        <v>6487336.9464400169</v>
      </c>
      <c r="H635" s="2">
        <f t="shared" si="11"/>
        <v>0.51000002026557922</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0</v>
      </c>
      <c r="E637" s="1">
        <v>0</v>
      </c>
      <c r="F637" s="1">
        <v>0</v>
      </c>
      <c r="G637" s="2">
        <f t="shared" si="10"/>
        <v>0</v>
      </c>
      <c r="H637" s="2">
        <f t="shared" si="11"/>
        <v>0</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10895666.760000002</v>
      </c>
      <c r="D638" s="1">
        <f>'PR-RAS'!E644</f>
        <v>4363456.78</v>
      </c>
      <c r="E638" s="1">
        <v>0</v>
      </c>
      <c r="F638" s="1">
        <v>0</v>
      </c>
      <c r="G638" s="2">
        <f t="shared" si="10"/>
        <v>12499583.66384</v>
      </c>
      <c r="H638" s="2">
        <f t="shared" si="11"/>
        <v>0.45999999810010195</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0</v>
      </c>
      <c r="E639" s="1">
        <v>0</v>
      </c>
      <c r="F639" s="1">
        <v>0</v>
      </c>
      <c r="G639" s="2">
        <f t="shared" si="10"/>
        <v>0</v>
      </c>
      <c r="H639" s="2">
        <f t="shared" si="11"/>
        <v>0</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8586962.8800000064</v>
      </c>
      <c r="D640" s="1">
        <f>'PR-RAS'!E646</f>
        <v>401612.38999998476</v>
      </c>
      <c r="E640" s="1">
        <v>0</v>
      </c>
      <c r="F640" s="1">
        <v>0</v>
      </c>
      <c r="G640" s="2">
        <f t="shared" si="10"/>
        <v>6000329.914739985</v>
      </c>
      <c r="H640" s="2">
        <f t="shared" si="11"/>
        <v>0.50999997835606337</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5767740.25</v>
      </c>
      <c r="D641" s="1">
        <f>'PR-RAS'!E647</f>
        <v>6296952.71</v>
      </c>
      <c r="E641" s="1">
        <v>0</v>
      </c>
      <c r="F641" s="1">
        <v>0</v>
      </c>
      <c r="G641" s="2">
        <f t="shared" si="10"/>
        <v>11751453.228800001</v>
      </c>
      <c r="H641" s="2">
        <f t="shared" si="11"/>
        <v>0.5400000000372529</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11486157.550000001</v>
      </c>
      <c r="D642" s="1">
        <f>'PR-RAS'!E649</f>
        <v>10907808.039999999</v>
      </c>
      <c r="E642" s="1">
        <v>0</v>
      </c>
      <c r="F642" s="1">
        <v>0</v>
      </c>
      <c r="G642" s="2">
        <f t="shared" si="10"/>
        <v>21346436.89683</v>
      </c>
      <c r="H642" s="2">
        <f t="shared" si="11"/>
        <v>0.48999999836087227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196583097.66</v>
      </c>
      <c r="D643" s="1">
        <f>'PR-RAS'!E650</f>
        <v>132901228.68000001</v>
      </c>
      <c r="E643" s="1">
        <v>0</v>
      </c>
      <c r="F643" s="1">
        <v>0</v>
      </c>
      <c r="G643" s="2">
        <f t="shared" si="10"/>
        <v>296851526.32283998</v>
      </c>
      <c r="H643" s="2">
        <f t="shared" si="11"/>
        <v>0.65999999642372131</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193436780.94</v>
      </c>
      <c r="D644" s="1">
        <f>'PR-RAS'!E651</f>
        <v>125706086.11</v>
      </c>
      <c r="E644" s="1">
        <v>0</v>
      </c>
      <c r="F644" s="1">
        <v>0</v>
      </c>
      <c r="G644" s="2">
        <f t="shared" si="10"/>
        <v>286037876.88187999</v>
      </c>
      <c r="H644" s="2">
        <f t="shared" si="11"/>
        <v>0.17000000178813934</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14632474.270000011</v>
      </c>
      <c r="D645" s="1">
        <f>'PR-RAS'!E652</f>
        <v>18102950.609999999</v>
      </c>
      <c r="E645" s="1">
        <v>0</v>
      </c>
      <c r="F645" s="1">
        <v>0</v>
      </c>
      <c r="G645" s="2">
        <f t="shared" si="10"/>
        <v>32739913.815560006</v>
      </c>
      <c r="H645" s="2">
        <f t="shared" si="11"/>
        <v>0.66000001132488251</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270</v>
      </c>
      <c r="D646" s="1">
        <f>'PR-RAS'!E653</f>
        <v>282</v>
      </c>
      <c r="E646" s="1">
        <v>0</v>
      </c>
      <c r="F646" s="1">
        <v>0</v>
      </c>
      <c r="G646" s="2">
        <f t="shared" si="10"/>
        <v>537.93000000000006</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5362</v>
      </c>
      <c r="D647" s="1">
        <f>'PR-RAS'!E654</f>
        <v>3914</v>
      </c>
      <c r="E647" s="1">
        <v>0</v>
      </c>
      <c r="F647" s="1">
        <v>0</v>
      </c>
      <c r="G647" s="2">
        <f t="shared" si="10"/>
        <v>8520.74</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256</v>
      </c>
      <c r="D648" s="1">
        <f>'PR-RAS'!E655</f>
        <v>263</v>
      </c>
      <c r="E648" s="1">
        <v>0</v>
      </c>
      <c r="F648" s="1">
        <v>0</v>
      </c>
      <c r="G648" s="2">
        <f t="shared" si="10"/>
        <v>505.95400000000001</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4641</v>
      </c>
      <c r="D649" s="1">
        <f>'PR-RAS'!E656</f>
        <v>3542</v>
      </c>
      <c r="E649" s="1">
        <v>0</v>
      </c>
      <c r="F649" s="1">
        <v>0</v>
      </c>
      <c r="G649" s="2">
        <f t="shared" si="10"/>
        <v>7597.8</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3354935.13</v>
      </c>
      <c r="D650" s="1">
        <f>'PR-RAS'!E657</f>
        <v>4550359.9000000004</v>
      </c>
      <c r="E650" s="1">
        <v>0</v>
      </c>
      <c r="F650" s="1">
        <v>0</v>
      </c>
      <c r="G650" s="2">
        <f t="shared" si="10"/>
        <v>8083720.0495699998</v>
      </c>
      <c r="H650" s="2">
        <f t="shared" si="11"/>
        <v>0.22999999951571226</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1552282.45</v>
      </c>
      <c r="D652" s="1">
        <f>'PR-RAS'!E659</f>
        <v>1782299.01</v>
      </c>
      <c r="E652" s="1">
        <v>0</v>
      </c>
      <c r="F652" s="1">
        <v>0</v>
      </c>
      <c r="G652" s="2">
        <f t="shared" si="10"/>
        <v>3331089.18597</v>
      </c>
      <c r="H652" s="2">
        <f t="shared" si="11"/>
        <v>0.4599999999627471</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4636022.6399999997</v>
      </c>
      <c r="D654" s="1">
        <f>'PR-RAS'!E661</f>
        <v>6362552.5599999996</v>
      </c>
      <c r="E654" s="1">
        <v>0</v>
      </c>
      <c r="F654" s="1">
        <v>0</v>
      </c>
      <c r="G654" s="2">
        <f t="shared" si="10"/>
        <v>11336816.427279999</v>
      </c>
      <c r="H654" s="2">
        <f t="shared" si="11"/>
        <v>0.80000000074505806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1872</v>
      </c>
      <c r="D656" s="1">
        <f>'PR-RAS'!E663</f>
        <v>0</v>
      </c>
      <c r="E656" s="1">
        <v>0</v>
      </c>
      <c r="F656" s="1">
        <v>0</v>
      </c>
      <c r="G656" s="2">
        <f t="shared" si="10"/>
        <v>1226.1600000000001</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6879.36</v>
      </c>
      <c r="D657" s="1">
        <f>'PR-RAS'!E664</f>
        <v>0</v>
      </c>
      <c r="E657" s="1">
        <v>0</v>
      </c>
      <c r="F657" s="1">
        <v>0</v>
      </c>
      <c r="G657" s="2">
        <f t="shared" si="10"/>
        <v>4512.8601600000002</v>
      </c>
      <c r="H657" s="2">
        <f t="shared" si="11"/>
        <v>0.35999999999967258</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54694.2</v>
      </c>
      <c r="D658" s="1">
        <f>'PR-RAS'!E665</f>
        <v>2283609.44</v>
      </c>
      <c r="E658" s="1">
        <v>0</v>
      </c>
      <c r="F658" s="1">
        <v>0</v>
      </c>
      <c r="G658" s="2">
        <f t="shared" si="10"/>
        <v>3036596.8935600002</v>
      </c>
      <c r="H658" s="2">
        <f t="shared" si="11"/>
        <v>0.63999999994121026</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312000</v>
      </c>
      <c r="D660" s="1">
        <f>'PR-RAS'!E667</f>
        <v>0</v>
      </c>
      <c r="E660" s="1">
        <v>0</v>
      </c>
      <c r="F660" s="1">
        <v>0</v>
      </c>
      <c r="G660" s="2">
        <f t="shared" si="10"/>
        <v>205608</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20585.82</v>
      </c>
      <c r="D661" s="1">
        <f>'PR-RAS'!E668</f>
        <v>9893.59</v>
      </c>
      <c r="E661" s="1">
        <v>0</v>
      </c>
      <c r="F661" s="1">
        <v>0</v>
      </c>
      <c r="G661" s="2">
        <f t="shared" si="10"/>
        <v>26646.18</v>
      </c>
      <c r="H661" s="2">
        <f t="shared" si="11"/>
        <v>0.59000000000014552</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5087893.5</v>
      </c>
      <c r="D662" s="1">
        <f>'PR-RAS'!E669</f>
        <v>1441878.09</v>
      </c>
      <c r="E662" s="1">
        <v>0</v>
      </c>
      <c r="F662" s="1">
        <v>0</v>
      </c>
      <c r="G662" s="2">
        <f t="shared" si="10"/>
        <v>5269260.43848</v>
      </c>
      <c r="H662" s="2">
        <f t="shared" si="11"/>
        <v>0.59000000008381903</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49795.08</v>
      </c>
      <c r="D666" s="1">
        <f>'PR-RAS'!E673</f>
        <v>120177.21</v>
      </c>
      <c r="E666" s="1">
        <v>0</v>
      </c>
      <c r="F666" s="1">
        <v>0</v>
      </c>
      <c r="G666" s="2">
        <f t="shared" si="10"/>
        <v>192949.41750000001</v>
      </c>
      <c r="H666" s="2">
        <f t="shared" si="11"/>
        <v>0.29000000000814907</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466212</v>
      </c>
      <c r="E667" s="1">
        <v>0</v>
      </c>
      <c r="F667" s="1">
        <v>0</v>
      </c>
      <c r="G667" s="2">
        <f t="shared" si="10"/>
        <v>620994.38400000008</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55216050.770000003</v>
      </c>
      <c r="D668" s="1">
        <f>'PR-RAS'!E675</f>
        <v>57309200.030000001</v>
      </c>
      <c r="E668" s="1">
        <v>0</v>
      </c>
      <c r="F668" s="1">
        <v>0</v>
      </c>
      <c r="G668" s="2">
        <f t="shared" si="10"/>
        <v>113279578.70361002</v>
      </c>
      <c r="H668" s="2">
        <f t="shared" si="11"/>
        <v>0.25999999791383743</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3833653.27</v>
      </c>
      <c r="D669" s="1">
        <f>'PR-RAS'!E676</f>
        <v>4784944.9400000004</v>
      </c>
      <c r="E669" s="1">
        <v>0</v>
      </c>
      <c r="F669" s="1">
        <v>0</v>
      </c>
      <c r="G669" s="2">
        <f t="shared" si="10"/>
        <v>8953566.8242000006</v>
      </c>
      <c r="H669" s="2">
        <f t="shared" si="11"/>
        <v>0.32999999960884452</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1824945.73</v>
      </c>
      <c r="D670" s="1">
        <f>'PR-RAS'!E677</f>
        <v>835235.39</v>
      </c>
      <c r="E670" s="1">
        <v>0</v>
      </c>
      <c r="F670" s="1">
        <v>0</v>
      </c>
      <c r="G670" s="2">
        <f t="shared" si="10"/>
        <v>2338433.6451900001</v>
      </c>
      <c r="H670" s="2">
        <f t="shared" si="11"/>
        <v>0.66000000003259629</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281178</v>
      </c>
      <c r="D671" s="1">
        <f>'PR-RAS'!E678</f>
        <v>217176.39</v>
      </c>
      <c r="E671" s="1">
        <v>0</v>
      </c>
      <c r="F671" s="1">
        <v>0</v>
      </c>
      <c r="G671" s="2">
        <f t="shared" si="10"/>
        <v>479405.62260000006</v>
      </c>
      <c r="H671" s="2">
        <f t="shared" si="11"/>
        <v>0.39000000001396984</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5981811.1799999997</v>
      </c>
      <c r="D687" s="1">
        <f>'PR-RAS'!E694</f>
        <v>3835912.24</v>
      </c>
      <c r="E687" s="1">
        <v>0</v>
      </c>
      <c r="F687" s="1">
        <v>0</v>
      </c>
      <c r="G687" s="2">
        <f t="shared" si="10"/>
        <v>9366394.062760001</v>
      </c>
      <c r="H687" s="2">
        <f t="shared" si="11"/>
        <v>0.41999999992549419</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8705.42</v>
      </c>
      <c r="D688" s="1">
        <f>'PR-RAS'!E695</f>
        <v>274431.02</v>
      </c>
      <c r="E688" s="1">
        <v>0</v>
      </c>
      <c r="F688" s="1">
        <v>0</v>
      </c>
      <c r="G688" s="2">
        <f t="shared" si="10"/>
        <v>383048.84502000007</v>
      </c>
      <c r="H688" s="2">
        <f t="shared" si="11"/>
        <v>0.44000000001869921</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622811.38</v>
      </c>
      <c r="D689" s="1">
        <f>'PR-RAS'!E696</f>
        <v>459065.49</v>
      </c>
      <c r="E689" s="1">
        <v>0</v>
      </c>
      <c r="F689" s="1">
        <v>0</v>
      </c>
      <c r="G689" s="2">
        <f t="shared" si="10"/>
        <v>1060168.3436799999</v>
      </c>
      <c r="H689" s="2">
        <f t="shared" si="11"/>
        <v>0.86999999999534339</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350427.45</v>
      </c>
      <c r="D690" s="1">
        <f>'PR-RAS'!E697</f>
        <v>62442.8</v>
      </c>
      <c r="E690" s="1">
        <v>0</v>
      </c>
      <c r="F690" s="1">
        <v>0</v>
      </c>
      <c r="G690" s="2">
        <f t="shared" si="10"/>
        <v>327490.69144999998</v>
      </c>
      <c r="H690" s="2">
        <f t="shared" si="11"/>
        <v>0.65000000000873115</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5233703.3</v>
      </c>
      <c r="D691" s="1">
        <f>'PR-RAS'!E698</f>
        <v>3216096.32</v>
      </c>
      <c r="E691" s="1">
        <v>0</v>
      </c>
      <c r="F691" s="1">
        <v>0</v>
      </c>
      <c r="G691" s="2">
        <f t="shared" si="10"/>
        <v>8049468.1985999988</v>
      </c>
      <c r="H691" s="2">
        <f t="shared" si="11"/>
        <v>0.61999999964609742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9263731.4299999997</v>
      </c>
      <c r="D703" s="1">
        <f>'PR-RAS'!E710</f>
        <v>3850255.99</v>
      </c>
      <c r="E703" s="1">
        <v>0</v>
      </c>
      <c r="F703" s="1">
        <v>0</v>
      </c>
      <c r="G703" s="2">
        <f t="shared" si="10"/>
        <v>11908898.873819999</v>
      </c>
      <c r="H703" s="2">
        <f t="shared" si="11"/>
        <v>0.43999999947845936</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147425.72</v>
      </c>
      <c r="D705" s="1">
        <f>'PR-RAS'!E712</f>
        <v>137432.10999999999</v>
      </c>
      <c r="E705" s="1">
        <v>0</v>
      </c>
      <c r="F705" s="1">
        <v>0</v>
      </c>
      <c r="G705" s="2">
        <f t="shared" si="10"/>
        <v>297292.11775999994</v>
      </c>
      <c r="H705" s="2">
        <f t="shared" si="11"/>
        <v>0.38999999998486601</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371361.68</v>
      </c>
      <c r="D709" s="1">
        <f>'PR-RAS'!E716</f>
        <v>435915.18</v>
      </c>
      <c r="E709" s="1">
        <v>0</v>
      </c>
      <c r="F709" s="1">
        <v>0</v>
      </c>
      <c r="G709" s="2">
        <f t="shared" si="10"/>
        <v>880179.96432000003</v>
      </c>
      <c r="H709" s="2">
        <f t="shared" si="11"/>
        <v>0.5</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255201.26</v>
      </c>
      <c r="D710" s="1">
        <f>'PR-RAS'!E717</f>
        <v>183026.06</v>
      </c>
      <c r="E710" s="1">
        <v>0</v>
      </c>
      <c r="F710" s="1">
        <v>0</v>
      </c>
      <c r="G710" s="2">
        <f t="shared" si="10"/>
        <v>440468.64642</v>
      </c>
      <c r="H710" s="2">
        <f t="shared" si="11"/>
        <v>0.32000000000698492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3658870.14</v>
      </c>
      <c r="D711" s="1">
        <f>'PR-RAS'!E718</f>
        <v>2997377.28</v>
      </c>
      <c r="E711" s="1">
        <v>0</v>
      </c>
      <c r="F711" s="1">
        <v>0</v>
      </c>
      <c r="G711" s="2">
        <f t="shared" si="10"/>
        <v>6854073.5369999995</v>
      </c>
      <c r="H711" s="2">
        <f t="shared" si="11"/>
        <v>0.41999999992549419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4147.59</v>
      </c>
      <c r="D712" s="1">
        <f>'PR-RAS'!E719</f>
        <v>4147.59</v>
      </c>
      <c r="E712" s="1">
        <v>0</v>
      </c>
      <c r="F712" s="1">
        <v>0</v>
      </c>
      <c r="G712" s="2">
        <f t="shared" si="10"/>
        <v>8846.8094700000001</v>
      </c>
      <c r="H712" s="2">
        <f t="shared" si="11"/>
        <v>0.81999999999970896</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171224.59</v>
      </c>
      <c r="D713" s="1">
        <f>'PR-RAS'!E720</f>
        <v>171863.34</v>
      </c>
      <c r="E713" s="1">
        <v>0</v>
      </c>
      <c r="F713" s="1">
        <v>0</v>
      </c>
      <c r="G713" s="2">
        <f t="shared" si="10"/>
        <v>366645.30423999997</v>
      </c>
      <c r="H713" s="2">
        <f t="shared" si="11"/>
        <v>0.75</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121919.53</v>
      </c>
      <c r="D714" s="1">
        <f>'PR-RAS'!E721</f>
        <v>166210.87</v>
      </c>
      <c r="E714" s="1">
        <v>0</v>
      </c>
      <c r="F714" s="1">
        <v>0</v>
      </c>
      <c r="G714" s="2">
        <f t="shared" si="10"/>
        <v>323945.32551</v>
      </c>
      <c r="H714" s="2">
        <f t="shared" si="11"/>
        <v>0.60000000000582077</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739154.75</v>
      </c>
      <c r="D715" s="1">
        <f>'PR-RAS'!E722</f>
        <v>992661.55</v>
      </c>
      <c r="E715" s="1">
        <v>0</v>
      </c>
      <c r="F715" s="1">
        <v>0</v>
      </c>
      <c r="G715" s="2">
        <f t="shared" si="10"/>
        <v>1945277.1849</v>
      </c>
      <c r="H715" s="2">
        <f t="shared" si="11"/>
        <v>0.69999999995343387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4463034.1399999997</v>
      </c>
      <c r="D716" s="1">
        <f>'PR-RAS'!E723</f>
        <v>5411617.9000000004</v>
      </c>
      <c r="E716" s="1">
        <v>0</v>
      </c>
      <c r="F716" s="1">
        <v>0</v>
      </c>
      <c r="G716" s="2">
        <f t="shared" si="10"/>
        <v>10929683.007100001</v>
      </c>
      <c r="H716" s="2">
        <f t="shared" si="11"/>
        <v>0.23999999929219484</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2392.9</v>
      </c>
      <c r="D717" s="1">
        <f>'PR-RAS'!E724</f>
        <v>4705.9399999999996</v>
      </c>
      <c r="E717" s="1">
        <v>0</v>
      </c>
      <c r="F717" s="1">
        <v>0</v>
      </c>
      <c r="G717" s="2">
        <f t="shared" si="10"/>
        <v>8452.2224799999985</v>
      </c>
      <c r="H717" s="2">
        <f t="shared" si="11"/>
        <v>0.16000000000030923</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199617.23</v>
      </c>
      <c r="D718" s="1">
        <f>'PR-RAS'!E725</f>
        <v>200434.11</v>
      </c>
      <c r="E718" s="1">
        <v>0</v>
      </c>
      <c r="F718" s="1">
        <v>0</v>
      </c>
      <c r="G718" s="2">
        <f t="shared" si="10"/>
        <v>430548.06764999992</v>
      </c>
      <c r="H718" s="2">
        <f t="shared" si="11"/>
        <v>0.33999999999650754</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40645.53</v>
      </c>
      <c r="D719" s="1">
        <f>'PR-RAS'!E726</f>
        <v>48384.86</v>
      </c>
      <c r="E719" s="1">
        <v>0</v>
      </c>
      <c r="F719" s="1">
        <v>0</v>
      </c>
      <c r="G719" s="2">
        <f t="shared" si="10"/>
        <v>98664.1495</v>
      </c>
      <c r="H719" s="2">
        <f t="shared" si="11"/>
        <v>0.61000000000058208</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30861.08</v>
      </c>
      <c r="D732" s="1">
        <f>'PR-RAS'!E739</f>
        <v>28419.74</v>
      </c>
      <c r="E732" s="1">
        <v>0</v>
      </c>
      <c r="F732" s="1">
        <v>0</v>
      </c>
      <c r="G732" s="2">
        <f t="shared" si="10"/>
        <v>64109.109359999995</v>
      </c>
      <c r="H732" s="2">
        <f t="shared" si="11"/>
        <v>0.34000000000014552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21460.71</v>
      </c>
      <c r="D735" s="1">
        <f>'PR-RAS'!E742</f>
        <v>22095.24</v>
      </c>
      <c r="E735" s="1">
        <v>0</v>
      </c>
      <c r="F735" s="1">
        <v>0</v>
      </c>
      <c r="G735" s="2">
        <f t="shared" si="10"/>
        <v>48187.973460000001</v>
      </c>
      <c r="H735" s="2">
        <f t="shared" si="11"/>
        <v>0.53000000000247383</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4206.49</v>
      </c>
      <c r="D736" s="1">
        <f>'PR-RAS'!E743</f>
        <v>0</v>
      </c>
      <c r="E736" s="1">
        <v>0</v>
      </c>
      <c r="F736" s="1">
        <v>0</v>
      </c>
      <c r="G736" s="2">
        <f t="shared" si="10"/>
        <v>3091.7701499999998</v>
      </c>
      <c r="H736" s="2">
        <f t="shared" si="11"/>
        <v>0.48999999999978172</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131.21</v>
      </c>
      <c r="D737" s="1">
        <f>'PR-RAS'!E744</f>
        <v>3562.24</v>
      </c>
      <c r="E737" s="1">
        <v>0</v>
      </c>
      <c r="F737" s="1">
        <v>0</v>
      </c>
      <c r="G737" s="2">
        <f t="shared" si="10"/>
        <v>5340.1878399999996</v>
      </c>
      <c r="H737" s="2">
        <f t="shared" si="11"/>
        <v>0.44999999999978968</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320716.37</v>
      </c>
      <c r="D752" s="1">
        <f>'PR-RAS'!E759</f>
        <v>168127.68</v>
      </c>
      <c r="E752" s="1">
        <v>0</v>
      </c>
      <c r="F752" s="1">
        <v>0</v>
      </c>
      <c r="G752" s="2">
        <f t="shared" si="10"/>
        <v>493385.76922999998</v>
      </c>
      <c r="H752" s="2">
        <f t="shared" si="11"/>
        <v>0.69000000000232831</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168921.42</v>
      </c>
      <c r="D753" s="1">
        <f>'PR-RAS'!E760</f>
        <v>137115.13</v>
      </c>
      <c r="E753" s="1">
        <v>0</v>
      </c>
      <c r="F753" s="1">
        <v>0</v>
      </c>
      <c r="G753" s="2">
        <f t="shared" si="10"/>
        <v>333250.06336000003</v>
      </c>
      <c r="H753" s="2">
        <f t="shared" si="11"/>
        <v>0.5500000000174623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59890.400000000001</v>
      </c>
      <c r="E755" s="1">
        <v>0</v>
      </c>
      <c r="F755" s="1">
        <v>0</v>
      </c>
      <c r="G755" s="2">
        <f t="shared" si="10"/>
        <v>90314.723200000008</v>
      </c>
      <c r="H755" s="2">
        <f t="shared" si="11"/>
        <v>0.40000000000145519</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21610.39</v>
      </c>
      <c r="D756" s="1">
        <f>'PR-RAS'!E763</f>
        <v>122339.1</v>
      </c>
      <c r="E756" s="1">
        <v>0</v>
      </c>
      <c r="F756" s="1">
        <v>0</v>
      </c>
      <c r="G756" s="2">
        <f t="shared" si="10"/>
        <v>201047.88545000003</v>
      </c>
      <c r="H756" s="2">
        <f t="shared" si="11"/>
        <v>0.49000000000523869</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140515.67000000001</v>
      </c>
      <c r="D757" s="1">
        <f>'PR-RAS'!E764</f>
        <v>101139.99</v>
      </c>
      <c r="E757" s="1">
        <v>0</v>
      </c>
      <c r="F757" s="1">
        <v>0</v>
      </c>
      <c r="G757" s="2">
        <f t="shared" si="10"/>
        <v>259153.51140000002</v>
      </c>
      <c r="H757" s="2">
        <f t="shared" si="11"/>
        <v>0.33999999998195563</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19880</v>
      </c>
      <c r="D760" s="1">
        <f>'PR-RAS'!E767</f>
        <v>18690</v>
      </c>
      <c r="E760" s="1">
        <v>0</v>
      </c>
      <c r="F760" s="1">
        <v>0</v>
      </c>
      <c r="G760" s="2">
        <f t="shared" si="10"/>
        <v>43460.340000000004</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150000</v>
      </c>
      <c r="E763" s="1">
        <v>0</v>
      </c>
      <c r="F763" s="1">
        <v>0</v>
      </c>
      <c r="G763" s="2">
        <f t="shared" si="10"/>
        <v>228600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717464.78</v>
      </c>
      <c r="D764" s="1">
        <f>'PR-RAS'!E771</f>
        <v>464052.03</v>
      </c>
      <c r="E764" s="1">
        <v>0</v>
      </c>
      <c r="F764" s="1">
        <v>0</v>
      </c>
      <c r="G764" s="2">
        <f t="shared" si="10"/>
        <v>1255569.02492</v>
      </c>
      <c r="H764" s="2">
        <f t="shared" si="11"/>
        <v>0.25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694129.79</v>
      </c>
      <c r="D767" s="1">
        <f>'PR-RAS'!E774</f>
        <v>765305</v>
      </c>
      <c r="E767" s="1">
        <v>0</v>
      </c>
      <c r="F767" s="1">
        <v>0</v>
      </c>
      <c r="G767" s="2">
        <f t="shared" si="10"/>
        <v>1704150.6791400001</v>
      </c>
      <c r="H767" s="2">
        <f t="shared" si="11"/>
        <v>0.2099999999627471</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941413.43</v>
      </c>
      <c r="D783" s="1">
        <f>'PR-RAS'!E790</f>
        <v>209057.88</v>
      </c>
      <c r="E783" s="1">
        <v>0</v>
      </c>
      <c r="F783" s="1">
        <v>0</v>
      </c>
      <c r="G783" s="2">
        <f t="shared" si="10"/>
        <v>1063151.8265800001</v>
      </c>
      <c r="H783" s="2">
        <f t="shared" si="11"/>
        <v>0.55000000004656613</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437981.35</v>
      </c>
      <c r="D784" s="1">
        <f>'PR-RAS'!E791</f>
        <v>417406.21</v>
      </c>
      <c r="E784" s="1">
        <v>0</v>
      </c>
      <c r="F784" s="1">
        <v>0</v>
      </c>
      <c r="G784" s="2">
        <f t="shared" si="10"/>
        <v>996597.52191000001</v>
      </c>
      <c r="H784" s="2">
        <f t="shared" si="11"/>
        <v>0.55999999999767169</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3607.99</v>
      </c>
      <c r="D785" s="1">
        <f>'PR-RAS'!E792</f>
        <v>0</v>
      </c>
      <c r="E785" s="1">
        <v>0</v>
      </c>
      <c r="F785" s="1">
        <v>0</v>
      </c>
      <c r="G785" s="2">
        <f t="shared" si="10"/>
        <v>2828.6641599999998</v>
      </c>
      <c r="H785" s="2">
        <f t="shared" si="11"/>
        <v>1.0000000000218279E-2</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1076705.3</v>
      </c>
      <c r="D787" s="1">
        <f>'PR-RAS'!E794</f>
        <v>1181846.94</v>
      </c>
      <c r="E787" s="1">
        <v>0</v>
      </c>
      <c r="F787" s="1">
        <v>0</v>
      </c>
      <c r="G787" s="2">
        <f t="shared" si="10"/>
        <v>2704153.7554799998</v>
      </c>
      <c r="H787" s="2">
        <f t="shared" si="11"/>
        <v>0.36000000010244548</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9666.8700000000008</v>
      </c>
      <c r="D788" s="1">
        <f>'PR-RAS'!E795</f>
        <v>8400.7099999999991</v>
      </c>
      <c r="E788" s="1">
        <v>0</v>
      </c>
      <c r="F788" s="1">
        <v>0</v>
      </c>
      <c r="G788" s="2">
        <f t="shared" si="10"/>
        <v>20830.544230000003</v>
      </c>
      <c r="H788" s="2">
        <f t="shared" si="11"/>
        <v>0.42000000000007276</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1000</v>
      </c>
      <c r="E792" s="1">
        <v>0</v>
      </c>
      <c r="F792" s="1">
        <v>0</v>
      </c>
      <c r="G792" s="2">
        <f t="shared" si="10"/>
        <v>1582</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197226.09</v>
      </c>
      <c r="D793" s="1">
        <f>'PR-RAS'!E800</f>
        <v>789529.87</v>
      </c>
      <c r="E793" s="1">
        <v>0</v>
      </c>
      <c r="F793" s="1">
        <v>0</v>
      </c>
      <c r="G793" s="2">
        <f t="shared" si="10"/>
        <v>1406818.37736</v>
      </c>
      <c r="H793" s="2">
        <f t="shared" si="11"/>
        <v>0.22000000000116415</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981397.07</v>
      </c>
      <c r="D809" s="1">
        <f>'PR-RAS'!E816</f>
        <v>993265</v>
      </c>
      <c r="E809" s="1">
        <v>0</v>
      </c>
      <c r="F809" s="1">
        <v>0</v>
      </c>
      <c r="G809" s="2">
        <f t="shared" si="10"/>
        <v>2398085.0725600002</v>
      </c>
      <c r="H809" s="2">
        <f t="shared" si="11"/>
        <v>6.9999999948777258E-2</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2872.32</v>
      </c>
      <c r="D810" s="1">
        <f>'PR-RAS'!E817</f>
        <v>2160.19</v>
      </c>
      <c r="E810" s="1">
        <v>0</v>
      </c>
      <c r="F810" s="1">
        <v>0</v>
      </c>
      <c r="G810" s="2">
        <f t="shared" ref="G810:G983" si="18">(B810/1000)*(C810*1+D810*2)</f>
        <v>5818.8943000000008</v>
      </c>
      <c r="H810" s="2">
        <f t="shared" ref="H810:H1067" si="19">ABS(C810-ROUND(C810,0))+ABS(D810-ROUND(D810,0))</f>
        <v>0.51000000000021828</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43989.79</v>
      </c>
      <c r="D812" s="1">
        <f>'PR-RAS'!E819</f>
        <v>4000</v>
      </c>
      <c r="E812" s="1">
        <v>0</v>
      </c>
      <c r="F812" s="1">
        <v>0</v>
      </c>
      <c r="G812" s="2">
        <f t="shared" si="18"/>
        <v>42163.719690000005</v>
      </c>
      <c r="H812" s="2">
        <f t="shared" si="19"/>
        <v>0.20999999999912689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227158</v>
      </c>
      <c r="D816" s="1">
        <f>'PR-RAS'!E823</f>
        <v>215941.86</v>
      </c>
      <c r="E816" s="1">
        <v>0</v>
      </c>
      <c r="F816" s="1">
        <v>0</v>
      </c>
      <c r="G816" s="2">
        <f t="shared" si="18"/>
        <v>537119.00179999997</v>
      </c>
      <c r="H816" s="2">
        <f t="shared" si="19"/>
        <v>0.14000000001396984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2008704.68</v>
      </c>
      <c r="D817" s="1">
        <f>'PR-RAS'!E824</f>
        <v>2105137.4</v>
      </c>
      <c r="E817" s="1">
        <v>0</v>
      </c>
      <c r="F817" s="1">
        <v>0</v>
      </c>
      <c r="G817" s="2">
        <f t="shared" si="18"/>
        <v>5074687.2556799995</v>
      </c>
      <c r="H817" s="2">
        <f t="shared" si="19"/>
        <v>0.71999999997206032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145292.07999999999</v>
      </c>
      <c r="D821" s="1">
        <f>'PR-RAS'!E828</f>
        <v>148582.47</v>
      </c>
      <c r="E821" s="1">
        <v>0</v>
      </c>
      <c r="F821" s="1">
        <v>0</v>
      </c>
      <c r="G821" s="2">
        <f t="shared" si="18"/>
        <v>362814.75640000001</v>
      </c>
      <c r="H821" s="2">
        <f t="shared" si="19"/>
        <v>0.54999999998835847</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1216493.6200000001</v>
      </c>
      <c r="D823" s="1">
        <f>'PR-RAS'!E830</f>
        <v>566519.19999999995</v>
      </c>
      <c r="E823" s="1">
        <v>0</v>
      </c>
      <c r="F823" s="1">
        <v>0</v>
      </c>
      <c r="G823" s="2">
        <f t="shared" si="18"/>
        <v>1931315.3204399999</v>
      </c>
      <c r="H823" s="2">
        <f t="shared" si="19"/>
        <v>0.57999999984167516</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1958680.37</v>
      </c>
      <c r="D879" s="1">
        <f>'PR-RAS'!E886</f>
        <v>4881966.79</v>
      </c>
      <c r="E879" s="1">
        <v>0</v>
      </c>
      <c r="F879" s="1">
        <v>0</v>
      </c>
      <c r="G879" s="2">
        <f t="shared" si="18"/>
        <v>10292455.0481</v>
      </c>
      <c r="H879" s="2">
        <f t="shared" si="19"/>
        <v>0.58000000007450581</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130461.92</v>
      </c>
      <c r="D940" s="1">
        <f>'PR-RAS'!E947</f>
        <v>130414.26</v>
      </c>
      <c r="E940" s="1">
        <v>0</v>
      </c>
      <c r="F940" s="1">
        <v>0</v>
      </c>
      <c r="G940" s="2">
        <f t="shared" si="18"/>
        <v>367421.72315999999</v>
      </c>
      <c r="H940" s="2">
        <f t="shared" si="19"/>
        <v>0.33999999999650754</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105495.64</v>
      </c>
      <c r="D946" s="1">
        <f>'PR-RAS'!E953</f>
        <v>0</v>
      </c>
      <c r="E946" s="1">
        <v>0</v>
      </c>
      <c r="F946" s="1">
        <v>0</v>
      </c>
      <c r="G946" s="2">
        <f t="shared" si="18"/>
        <v>99693.379799999995</v>
      </c>
      <c r="H946" s="2">
        <f t="shared" si="19"/>
        <v>0.36000000000058208</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302441.46999999997</v>
      </c>
      <c r="E947" s="1">
        <v>0</v>
      </c>
      <c r="F947" s="1">
        <v>0</v>
      </c>
      <c r="G947" s="2">
        <f t="shared" si="18"/>
        <v>572219.26123999991</v>
      </c>
      <c r="H947" s="2">
        <f t="shared" si="19"/>
        <v>0.46999999997206032</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9209.69</v>
      </c>
      <c r="D948" s="1">
        <f>'PR-RAS'!E955</f>
        <v>9604.0400000000009</v>
      </c>
      <c r="E948" s="1">
        <v>0</v>
      </c>
      <c r="F948" s="1">
        <v>0</v>
      </c>
      <c r="G948" s="2">
        <f t="shared" si="18"/>
        <v>26911.628190000003</v>
      </c>
      <c r="H948" s="2">
        <f t="shared" si="19"/>
        <v>0.3500000000003638</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32095.759999999998</v>
      </c>
      <c r="E951" s="1">
        <v>0</v>
      </c>
      <c r="F951" s="1">
        <v>0</v>
      </c>
      <c r="G951" s="2">
        <f t="shared" si="18"/>
        <v>60981.943999999996</v>
      </c>
      <c r="H951" s="2">
        <f t="shared" si="19"/>
        <v>0.24000000000160071</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1436.7</v>
      </c>
      <c r="D962" s="1">
        <f>'PR-RAS'!E969</f>
        <v>27247.03</v>
      </c>
      <c r="E962" s="1">
        <v>0</v>
      </c>
      <c r="F962" s="1">
        <v>0</v>
      </c>
      <c r="G962" s="2">
        <f t="shared" si="18"/>
        <v>53749.46035999999</v>
      </c>
      <c r="H962" s="2">
        <f t="shared" si="19"/>
        <v>0.32999999999879037</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25206.560000000001</v>
      </c>
      <c r="D978" s="1">
        <f>'PR-RAS'!E987</f>
        <v>118089.95</v>
      </c>
      <c r="E978" s="1">
        <v>0</v>
      </c>
      <c r="F978" s="1">
        <v>0</v>
      </c>
      <c r="G978" s="2">
        <f t="shared" si="18"/>
        <v>255374.57141999999</v>
      </c>
      <c r="H978" s="2">
        <f t="shared" si="19"/>
        <v>0.49000000000160071</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251252579.76999998</v>
      </c>
      <c r="D984" s="6">
        <f>BILANCA!E6</f>
        <v>194332904.41</v>
      </c>
      <c r="E984" s="6">
        <v>0</v>
      </c>
      <c r="F984" s="6">
        <v>0</v>
      </c>
      <c r="G984" s="7">
        <f t="shared" ref="G984:G1241" si="22">B984/1000*C984+B984/500*D984</f>
        <v>639918.38858999999</v>
      </c>
      <c r="H984" s="7">
        <f t="shared" si="19"/>
        <v>0.64000001549720764</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213628504.97999999</v>
      </c>
      <c r="D985" s="1">
        <f>BILANCA!E7</f>
        <v>160976277.18000001</v>
      </c>
      <c r="E985" s="1">
        <v>0</v>
      </c>
      <c r="F985" s="1">
        <v>0</v>
      </c>
      <c r="G985" s="2">
        <f t="shared" si="22"/>
        <v>1071162.1186800001</v>
      </c>
      <c r="H985" s="2">
        <f t="shared" si="19"/>
        <v>0.20000001788139343</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41669310.140000001</v>
      </c>
      <c r="D986" s="1">
        <f>BILANCA!E8</f>
        <v>32596181.809999999</v>
      </c>
      <c r="E986" s="1">
        <v>0</v>
      </c>
      <c r="F986" s="1">
        <v>0</v>
      </c>
      <c r="G986" s="2">
        <f t="shared" si="22"/>
        <v>320585.02127999999</v>
      </c>
      <c r="H986" s="2">
        <f t="shared" si="19"/>
        <v>0.33000000193715096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39697152.170000002</v>
      </c>
      <c r="D987" s="1">
        <f>BILANCA!E9</f>
        <v>31004989.34</v>
      </c>
      <c r="E987" s="1">
        <v>0</v>
      </c>
      <c r="F987" s="1">
        <v>0</v>
      </c>
      <c r="G987" s="2">
        <f t="shared" si="22"/>
        <v>406828.52340000001</v>
      </c>
      <c r="H987" s="2">
        <f t="shared" si="19"/>
        <v>0.51000000163912773</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3142313.26</v>
      </c>
      <c r="D988" s="1">
        <f>BILANCA!E10</f>
        <v>2381021.98</v>
      </c>
      <c r="E988" s="1">
        <v>0</v>
      </c>
      <c r="F988" s="1">
        <v>0</v>
      </c>
      <c r="G988" s="2">
        <f t="shared" si="22"/>
        <v>39521.786099999998</v>
      </c>
      <c r="H988" s="2">
        <f t="shared" si="19"/>
        <v>0.27999999979510903</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1170155.29</v>
      </c>
      <c r="D989" s="1">
        <f>BILANCA!E11</f>
        <v>789829.51</v>
      </c>
      <c r="E989" s="1">
        <v>0</v>
      </c>
      <c r="F989" s="1">
        <v>0</v>
      </c>
      <c r="G989" s="2">
        <f t="shared" si="22"/>
        <v>16498.885860000002</v>
      </c>
      <c r="H989" s="2">
        <f t="shared" si="19"/>
        <v>0.78000000002793968</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166370470.25999996</v>
      </c>
      <c r="D990" s="1">
        <f>BILANCA!E12</f>
        <v>116450238.81000002</v>
      </c>
      <c r="E990" s="1">
        <v>0</v>
      </c>
      <c r="F990" s="1">
        <v>0</v>
      </c>
      <c r="G990" s="2">
        <f t="shared" si="22"/>
        <v>2794896.6351600001</v>
      </c>
      <c r="H990" s="2">
        <f t="shared" si="19"/>
        <v>0.44999994337558746</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140153261.23999998</v>
      </c>
      <c r="D991" s="1">
        <f>BILANCA!E13</f>
        <v>99113732.770000011</v>
      </c>
      <c r="E991" s="1">
        <v>0</v>
      </c>
      <c r="F991" s="1">
        <v>0</v>
      </c>
      <c r="G991" s="2">
        <f t="shared" si="22"/>
        <v>2707045.8142400002</v>
      </c>
      <c r="H991" s="2">
        <f t="shared" si="19"/>
        <v>0.46999996900558472</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613947.56000000006</v>
      </c>
      <c r="D992" s="1">
        <f>BILANCA!E14</f>
        <v>2747293.18</v>
      </c>
      <c r="E992" s="1">
        <v>0</v>
      </c>
      <c r="F992" s="1">
        <v>0</v>
      </c>
      <c r="G992" s="2">
        <f t="shared" si="22"/>
        <v>54976.805279999993</v>
      </c>
      <c r="H992" s="2">
        <f t="shared" si="19"/>
        <v>0.62000000011175871</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179728750.65000001</v>
      </c>
      <c r="D993" s="1">
        <f>BILANCA!E15</f>
        <v>127166161.27</v>
      </c>
      <c r="E993" s="1">
        <v>0</v>
      </c>
      <c r="F993" s="1">
        <v>0</v>
      </c>
      <c r="G993" s="2">
        <f t="shared" si="22"/>
        <v>4340610.7319</v>
      </c>
      <c r="H993" s="2">
        <f t="shared" si="19"/>
        <v>0.61999998986721039</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251895.54</v>
      </c>
      <c r="D994" s="1">
        <f>BILANCA!E16</f>
        <v>65655.59</v>
      </c>
      <c r="E994" s="1">
        <v>0</v>
      </c>
      <c r="F994" s="1">
        <v>0</v>
      </c>
      <c r="G994" s="2">
        <f t="shared" si="22"/>
        <v>4215.2739199999996</v>
      </c>
      <c r="H994" s="2">
        <f t="shared" si="19"/>
        <v>0.86999999999534339</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11572057.640000001</v>
      </c>
      <c r="D995" s="1">
        <f>BILANCA!E17</f>
        <v>11260103.02</v>
      </c>
      <c r="E995" s="1">
        <v>0</v>
      </c>
      <c r="F995" s="1">
        <v>0</v>
      </c>
      <c r="G995" s="2">
        <f t="shared" si="22"/>
        <v>409107.16416000004</v>
      </c>
      <c r="H995" s="2">
        <f t="shared" si="19"/>
        <v>0.37999999895691872</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52013390.149999999</v>
      </c>
      <c r="D996" s="1">
        <f>BILANCA!E18</f>
        <v>42125480.289999999</v>
      </c>
      <c r="E996" s="1">
        <v>0</v>
      </c>
      <c r="F996" s="1">
        <v>0</v>
      </c>
      <c r="G996" s="2">
        <f t="shared" si="22"/>
        <v>1771436.5594899999</v>
      </c>
      <c r="H996" s="2">
        <f t="shared" si="19"/>
        <v>0.43999999761581421</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20132598.210000008</v>
      </c>
      <c r="D997" s="1">
        <f>BILANCA!E19</f>
        <v>10502638.93</v>
      </c>
      <c r="E997" s="1">
        <v>0</v>
      </c>
      <c r="F997" s="1">
        <v>0</v>
      </c>
      <c r="G997" s="2">
        <f t="shared" si="22"/>
        <v>575930.26498000009</v>
      </c>
      <c r="H997" s="2">
        <f t="shared" si="19"/>
        <v>0.28000000864267349</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14821693.93</v>
      </c>
      <c r="D998" s="1">
        <f>BILANCA!E20</f>
        <v>13208097.970000001</v>
      </c>
      <c r="E998" s="1">
        <v>0</v>
      </c>
      <c r="F998" s="1">
        <v>0</v>
      </c>
      <c r="G998" s="2">
        <f t="shared" si="22"/>
        <v>618568.34805000003</v>
      </c>
      <c r="H998" s="2">
        <f t="shared" si="19"/>
        <v>9.999999962747097E-2</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1184673.1000000001</v>
      </c>
      <c r="D999" s="1">
        <f>BILANCA!E21</f>
        <v>972384.76</v>
      </c>
      <c r="E999" s="1">
        <v>0</v>
      </c>
      <c r="F999" s="1">
        <v>0</v>
      </c>
      <c r="G999" s="2">
        <f t="shared" si="22"/>
        <v>50071.081920000004</v>
      </c>
      <c r="H999" s="2">
        <f t="shared" si="19"/>
        <v>0.34000000008381903</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4285051.05</v>
      </c>
      <c r="D1000" s="1">
        <f>BILANCA!E22</f>
        <v>3061588.57</v>
      </c>
      <c r="E1000" s="1">
        <v>0</v>
      </c>
      <c r="F1000" s="1">
        <v>0</v>
      </c>
      <c r="G1000" s="2">
        <f t="shared" si="22"/>
        <v>176939.87922999999</v>
      </c>
      <c r="H1000" s="2">
        <f t="shared" si="19"/>
        <v>0.47999999998137355</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47486393.289999999</v>
      </c>
      <c r="D1001" s="1">
        <f>BILANCA!E23</f>
        <v>10491392.57</v>
      </c>
      <c r="E1001" s="1">
        <v>0</v>
      </c>
      <c r="F1001" s="1">
        <v>0</v>
      </c>
      <c r="G1001" s="2">
        <f t="shared" si="22"/>
        <v>1232445.2117399999</v>
      </c>
      <c r="H1001" s="2">
        <f t="shared" si="19"/>
        <v>0.7199999988079071</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5271424.8099999996</v>
      </c>
      <c r="D1002" s="1">
        <f>BILANCA!E24</f>
        <v>4989141.59</v>
      </c>
      <c r="E1002" s="1">
        <v>0</v>
      </c>
      <c r="F1002" s="1">
        <v>0</v>
      </c>
      <c r="G1002" s="2">
        <f t="shared" si="22"/>
        <v>289744.45181</v>
      </c>
      <c r="H1002" s="2">
        <f t="shared" si="19"/>
        <v>0.60000000055879354</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1316296.27</v>
      </c>
      <c r="D1003" s="1">
        <f>BILANCA!E25</f>
        <v>1395655.4</v>
      </c>
      <c r="E1003" s="1">
        <v>0</v>
      </c>
      <c r="F1003" s="1">
        <v>0</v>
      </c>
      <c r="G1003" s="2">
        <f t="shared" si="22"/>
        <v>82152.141399999993</v>
      </c>
      <c r="H1003" s="2">
        <f t="shared" si="19"/>
        <v>0.66999999992549419</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14875003.310000001</v>
      </c>
      <c r="D1004" s="1">
        <f>BILANCA!E26</f>
        <v>13525400.310000001</v>
      </c>
      <c r="E1004" s="1">
        <v>0</v>
      </c>
      <c r="F1004" s="1">
        <v>0</v>
      </c>
      <c r="G1004" s="2">
        <f t="shared" si="22"/>
        <v>880441.88253000006</v>
      </c>
      <c r="H1004" s="2">
        <f t="shared" si="19"/>
        <v>0.62000000104308128</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69107937.549999997</v>
      </c>
      <c r="D1006" s="1">
        <f>BILANCA!E28</f>
        <v>37141022.240000002</v>
      </c>
      <c r="E1006" s="1">
        <v>0</v>
      </c>
      <c r="F1006" s="1">
        <v>0</v>
      </c>
      <c r="G1006" s="2">
        <f t="shared" si="22"/>
        <v>3297969.5866900003</v>
      </c>
      <c r="H1006" s="2">
        <f t="shared" si="19"/>
        <v>0.69000000506639481</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2098899.7599999998</v>
      </c>
      <c r="D1007" s="1">
        <f>BILANCA!E29</f>
        <v>2001947.58</v>
      </c>
      <c r="E1007" s="1">
        <v>0</v>
      </c>
      <c r="F1007" s="1">
        <v>0</v>
      </c>
      <c r="G1007" s="2">
        <f t="shared" si="22"/>
        <v>146467.07808000001</v>
      </c>
      <c r="H1007" s="2">
        <f t="shared" si="19"/>
        <v>0.66000000014901161</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5448027.29</v>
      </c>
      <c r="D1008" s="1">
        <f>BILANCA!E30</f>
        <v>5843046.7000000002</v>
      </c>
      <c r="E1008" s="1">
        <v>0</v>
      </c>
      <c r="F1008" s="1">
        <v>0</v>
      </c>
      <c r="G1008" s="2">
        <f t="shared" si="22"/>
        <v>428353.01725000003</v>
      </c>
      <c r="H1008" s="2">
        <f t="shared" si="19"/>
        <v>0.58999999985098839</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724633.98</v>
      </c>
      <c r="D1010" s="1">
        <f>BILANCA!E32</f>
        <v>727876.91</v>
      </c>
      <c r="E1010" s="1">
        <v>0</v>
      </c>
      <c r="F1010" s="1">
        <v>0</v>
      </c>
      <c r="G1010" s="2">
        <f t="shared" si="22"/>
        <v>58870.470600000001</v>
      </c>
      <c r="H1010" s="2">
        <f t="shared" si="19"/>
        <v>0.10999999998603016</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4073761.51</v>
      </c>
      <c r="D1012" s="1">
        <f>BILANCA!E34</f>
        <v>4568976.03</v>
      </c>
      <c r="E1012" s="1">
        <v>0</v>
      </c>
      <c r="F1012" s="1">
        <v>0</v>
      </c>
      <c r="G1012" s="2">
        <f t="shared" si="22"/>
        <v>383139.69353000005</v>
      </c>
      <c r="H1012" s="2">
        <f t="shared" si="19"/>
        <v>0.52000000048428774</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1862624.23</v>
      </c>
      <c r="D1013" s="1">
        <f>BILANCA!E35</f>
        <v>2066558.0799999998</v>
      </c>
      <c r="E1013" s="1">
        <v>0</v>
      </c>
      <c r="F1013" s="1">
        <v>0</v>
      </c>
      <c r="G1013" s="2">
        <f t="shared" si="22"/>
        <v>179872.21169999999</v>
      </c>
      <c r="H1013" s="2">
        <f t="shared" si="19"/>
        <v>0.30999999982304871</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2783920.43</v>
      </c>
      <c r="D1014" s="1">
        <f>BILANCA!E36</f>
        <v>3237113.96</v>
      </c>
      <c r="E1014" s="1">
        <v>0</v>
      </c>
      <c r="F1014" s="1">
        <v>0</v>
      </c>
      <c r="G1014" s="2">
        <f t="shared" si="22"/>
        <v>287002.59885000001</v>
      </c>
      <c r="H1014" s="2">
        <f t="shared" si="19"/>
        <v>0.47000000020489097</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207914.03</v>
      </c>
      <c r="D1015" s="1">
        <f>BILANCA!E37</f>
        <v>226104.26</v>
      </c>
      <c r="E1015" s="1">
        <v>0</v>
      </c>
      <c r="F1015" s="1">
        <v>0</v>
      </c>
      <c r="G1015" s="2">
        <f t="shared" si="22"/>
        <v>21123.921600000001</v>
      </c>
      <c r="H1015" s="2">
        <f t="shared" si="19"/>
        <v>0.29000000000814907</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342536.06</v>
      </c>
      <c r="D1016" s="1">
        <f>BILANCA!E38</f>
        <v>342536.06</v>
      </c>
      <c r="E1016" s="1">
        <v>0</v>
      </c>
      <c r="F1016" s="1">
        <v>0</v>
      </c>
      <c r="G1016" s="2">
        <f t="shared" si="22"/>
        <v>33911.069940000001</v>
      </c>
      <c r="H1016" s="2">
        <f t="shared" si="19"/>
        <v>0.11999999999534339</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26666.69</v>
      </c>
      <c r="D1017" s="1">
        <f>BILANCA!E39</f>
        <v>26666.69</v>
      </c>
      <c r="E1017" s="1">
        <v>0</v>
      </c>
      <c r="F1017" s="1">
        <v>0</v>
      </c>
      <c r="G1017" s="2">
        <f t="shared" si="22"/>
        <v>2720.0023799999999</v>
      </c>
      <c r="H1017" s="2">
        <f t="shared" si="19"/>
        <v>0.62000000000261934</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1498412.98</v>
      </c>
      <c r="D1018" s="1">
        <f>BILANCA!E40</f>
        <v>1765862.89</v>
      </c>
      <c r="E1018" s="1">
        <v>0</v>
      </c>
      <c r="F1018" s="1">
        <v>0</v>
      </c>
      <c r="G1018" s="2">
        <f t="shared" si="22"/>
        <v>176054.8566</v>
      </c>
      <c r="H1018" s="2">
        <f t="shared" si="19"/>
        <v>0.13000000012107193</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491.17000000000007</v>
      </c>
      <c r="D1019" s="1">
        <f>BILANCA!E41</f>
        <v>491.17000000000007</v>
      </c>
      <c r="E1019" s="1">
        <v>0</v>
      </c>
      <c r="F1019" s="1">
        <v>0</v>
      </c>
      <c r="G1019" s="2">
        <f t="shared" si="22"/>
        <v>53.046360000000007</v>
      </c>
      <c r="H1019" s="2">
        <f t="shared" si="19"/>
        <v>0.34000000000014552</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9903.58</v>
      </c>
      <c r="D1020" s="1">
        <f>BILANCA!E42</f>
        <v>9903.58</v>
      </c>
      <c r="E1020" s="1">
        <v>0</v>
      </c>
      <c r="F1020" s="1">
        <v>0</v>
      </c>
      <c r="G1020" s="2">
        <f t="shared" si="22"/>
        <v>1099.29738</v>
      </c>
      <c r="H1020" s="2">
        <f t="shared" si="19"/>
        <v>0.84000000000014552</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9412.41</v>
      </c>
      <c r="D1022" s="1">
        <f>BILANCA!E44</f>
        <v>9412.41</v>
      </c>
      <c r="E1022" s="1">
        <v>0</v>
      </c>
      <c r="F1022" s="1">
        <v>0</v>
      </c>
      <c r="G1022" s="2">
        <f t="shared" si="22"/>
        <v>1101.2519699999998</v>
      </c>
      <c r="H1022" s="2">
        <f t="shared" si="19"/>
        <v>0.81999999999970896</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2122595.6500000004</v>
      </c>
      <c r="D1023" s="1">
        <f>BILANCA!E45</f>
        <v>2764870.2800000012</v>
      </c>
      <c r="E1023" s="1">
        <v>0</v>
      </c>
      <c r="F1023" s="1">
        <v>0</v>
      </c>
      <c r="G1023" s="2">
        <f t="shared" si="22"/>
        <v>306093.44840000011</v>
      </c>
      <c r="H1023" s="2">
        <f t="shared" si="19"/>
        <v>0.63000000081956387</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1229051.42</v>
      </c>
      <c r="D1025" s="1">
        <f>BILANCA!E47</f>
        <v>1240067.6100000001</v>
      </c>
      <c r="E1025" s="1">
        <v>0</v>
      </c>
      <c r="F1025" s="1">
        <v>0</v>
      </c>
      <c r="G1025" s="2">
        <f t="shared" si="22"/>
        <v>155785.83888</v>
      </c>
      <c r="H1025" s="2">
        <f t="shared" si="19"/>
        <v>0.80999999982304871</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919082.01</v>
      </c>
      <c r="D1026" s="1">
        <f>BILANCA!E48</f>
        <v>1034045.22</v>
      </c>
      <c r="E1026" s="1">
        <v>0</v>
      </c>
      <c r="F1026" s="1">
        <v>0</v>
      </c>
      <c r="G1026" s="2">
        <f t="shared" si="22"/>
        <v>128448.41535</v>
      </c>
      <c r="H1026" s="2">
        <f t="shared" si="19"/>
        <v>0.22999999998137355</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9065023.4000000004</v>
      </c>
      <c r="D1027" s="1">
        <f>BILANCA!E49</f>
        <v>9665499.6400000006</v>
      </c>
      <c r="E1027" s="1">
        <v>0</v>
      </c>
      <c r="F1027" s="1">
        <v>0</v>
      </c>
      <c r="G1027" s="2">
        <f t="shared" si="22"/>
        <v>1249424.99792</v>
      </c>
      <c r="H1027" s="2">
        <f t="shared" si="19"/>
        <v>0.75999999977648258</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9090561.1799999997</v>
      </c>
      <c r="D1028" s="1">
        <f>BILANCA!E50</f>
        <v>9174742.1899999995</v>
      </c>
      <c r="E1028" s="1">
        <v>0</v>
      </c>
      <c r="F1028" s="1">
        <v>0</v>
      </c>
      <c r="G1028" s="2">
        <f t="shared" si="22"/>
        <v>1234802.0501999999</v>
      </c>
      <c r="H1028" s="2">
        <f t="shared" si="19"/>
        <v>0.36999999918043613</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2369.87</v>
      </c>
      <c r="D1029" s="1">
        <f>BILANCA!E51</f>
        <v>1323.52</v>
      </c>
      <c r="E1029" s="1">
        <v>0</v>
      </c>
      <c r="F1029" s="1">
        <v>0</v>
      </c>
      <c r="G1029" s="2">
        <f t="shared" si="22"/>
        <v>230.77785999999998</v>
      </c>
      <c r="H1029" s="2">
        <f t="shared" si="19"/>
        <v>0.61000000000012733</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46591.740000000224</v>
      </c>
      <c r="D1030" s="1">
        <f>BILANCA!E52</f>
        <v>21344.010000000242</v>
      </c>
      <c r="E1030" s="1">
        <v>0</v>
      </c>
      <c r="F1030" s="1">
        <v>0</v>
      </c>
      <c r="G1030" s="2">
        <f t="shared" si="22"/>
        <v>4196.1487200000338</v>
      </c>
      <c r="H1030" s="2">
        <f t="shared" si="19"/>
        <v>0.27000000001862645</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42213.24</v>
      </c>
      <c r="D1031" s="1">
        <f>BILANCA!E53</f>
        <v>14563.61</v>
      </c>
      <c r="E1031" s="1">
        <v>0</v>
      </c>
      <c r="F1031" s="1">
        <v>0</v>
      </c>
      <c r="G1031" s="2">
        <f t="shared" si="22"/>
        <v>3424.3420800000004</v>
      </c>
      <c r="H1031" s="2">
        <f t="shared" si="19"/>
        <v>0.62999999999738066</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6064892.8399999999</v>
      </c>
      <c r="D1032" s="1">
        <f>BILANCA!E54</f>
        <v>3498097.43</v>
      </c>
      <c r="E1032" s="1">
        <v>0</v>
      </c>
      <c r="F1032" s="1">
        <v>0</v>
      </c>
      <c r="G1032" s="2">
        <f t="shared" si="22"/>
        <v>639993.29729999998</v>
      </c>
      <c r="H1032" s="2">
        <f t="shared" si="19"/>
        <v>0.59000000031664968</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6060514.3399999999</v>
      </c>
      <c r="D1033" s="1">
        <f>BILANCA!E55</f>
        <v>3491317.03</v>
      </c>
      <c r="E1033" s="1">
        <v>0</v>
      </c>
      <c r="F1033" s="1">
        <v>0</v>
      </c>
      <c r="G1033" s="2">
        <f t="shared" si="22"/>
        <v>652157.41999999993</v>
      </c>
      <c r="H1033" s="2">
        <f t="shared" si="19"/>
        <v>0.36999999964609742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3553649.4</v>
      </c>
      <c r="D1034" s="1">
        <f>BILANCA!E56</f>
        <v>11497346.300000001</v>
      </c>
      <c r="E1034" s="1">
        <v>0</v>
      </c>
      <c r="F1034" s="1">
        <v>0</v>
      </c>
      <c r="G1034" s="2">
        <f t="shared" si="22"/>
        <v>1353965.442</v>
      </c>
      <c r="H1034" s="2">
        <f t="shared" si="19"/>
        <v>0.7000000006519258</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3009056.48</v>
      </c>
      <c r="D1035" s="1">
        <f>BILANCA!E57</f>
        <v>11474368.6</v>
      </c>
      <c r="E1035" s="1">
        <v>0</v>
      </c>
      <c r="F1035" s="1">
        <v>0</v>
      </c>
      <c r="G1035" s="2">
        <f t="shared" si="22"/>
        <v>1349805.2713599999</v>
      </c>
      <c r="H1035" s="2">
        <f t="shared" si="19"/>
        <v>0.88000000035390258</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535499.12</v>
      </c>
      <c r="D1036" s="1">
        <f>BILANCA!E58</f>
        <v>13883.9</v>
      </c>
      <c r="E1036" s="1">
        <v>0</v>
      </c>
      <c r="F1036" s="1">
        <v>0</v>
      </c>
      <c r="G1036" s="2">
        <f t="shared" si="22"/>
        <v>29853.14676</v>
      </c>
      <c r="H1036" s="2">
        <f t="shared" si="19"/>
        <v>0.21999999999570719</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9093.7999999999993</v>
      </c>
      <c r="D1039" s="1">
        <f>BILANCA!E61</f>
        <v>9093.7999999999993</v>
      </c>
      <c r="E1039" s="1">
        <v>0</v>
      </c>
      <c r="F1039" s="1">
        <v>0</v>
      </c>
      <c r="G1039" s="2">
        <f t="shared" si="22"/>
        <v>1527.7583999999999</v>
      </c>
      <c r="H1039" s="2">
        <f t="shared" si="19"/>
        <v>0.40000000000145519</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1986113.57</v>
      </c>
      <c r="D1041" s="1">
        <f>BILANCA!E63</f>
        <v>409842.73</v>
      </c>
      <c r="E1041" s="1">
        <v>0</v>
      </c>
      <c r="F1041" s="1">
        <v>0</v>
      </c>
      <c r="G1041" s="2">
        <f t="shared" si="22"/>
        <v>162736.34374000001</v>
      </c>
      <c r="H1041" s="2">
        <f t="shared" si="19"/>
        <v>0.69999999995343387</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1986113.57</v>
      </c>
      <c r="D1042" s="1">
        <f>BILANCA!E64</f>
        <v>409842.73</v>
      </c>
      <c r="E1042" s="1">
        <v>0</v>
      </c>
      <c r="F1042" s="1">
        <v>0</v>
      </c>
      <c r="G1042" s="2">
        <f t="shared" si="22"/>
        <v>165542.14276999998</v>
      </c>
      <c r="H1042" s="2">
        <f t="shared" si="19"/>
        <v>0.69999999995343387</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37624074.789999999</v>
      </c>
      <c r="D1046" s="1">
        <f>BILANCA!E68</f>
        <v>33356627.229999993</v>
      </c>
      <c r="E1046" s="1">
        <v>0</v>
      </c>
      <c r="F1046" s="1">
        <v>0</v>
      </c>
      <c r="G1046" s="2">
        <f t="shared" si="22"/>
        <v>6573251.7427499993</v>
      </c>
      <c r="H1046" s="2">
        <f t="shared" si="19"/>
        <v>0.43999999389052391</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14632474.27</v>
      </c>
      <c r="D1047" s="1">
        <f>BILANCA!E69</f>
        <v>18102950.609999999</v>
      </c>
      <c r="E1047" s="1">
        <v>0</v>
      </c>
      <c r="F1047" s="1">
        <v>0</v>
      </c>
      <c r="G1047" s="2">
        <f t="shared" si="22"/>
        <v>3253656.0313599999</v>
      </c>
      <c r="H1047" s="2">
        <f t="shared" si="19"/>
        <v>0.66000000014901161</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14615273.91</v>
      </c>
      <c r="D1048" s="1">
        <f>BILANCA!E70</f>
        <v>18068201.59</v>
      </c>
      <c r="E1048" s="1">
        <v>0</v>
      </c>
      <c r="F1048" s="1">
        <v>0</v>
      </c>
      <c r="G1048" s="2">
        <f t="shared" si="22"/>
        <v>3298859.0108500002</v>
      </c>
      <c r="H1048" s="2">
        <f t="shared" si="19"/>
        <v>0.5</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14612311.59</v>
      </c>
      <c r="D1050" s="1">
        <f>BILANCA!E72</f>
        <v>18068201.59</v>
      </c>
      <c r="E1050" s="1">
        <v>0</v>
      </c>
      <c r="F1050" s="1">
        <v>0</v>
      </c>
      <c r="G1050" s="2">
        <f t="shared" si="22"/>
        <v>3400163.8895900003</v>
      </c>
      <c r="H1050" s="2">
        <f t="shared" si="19"/>
        <v>0.82000000029802322</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2962.32</v>
      </c>
      <c r="D1052" s="1">
        <f>BILANCA!E74</f>
        <v>0</v>
      </c>
      <c r="E1052" s="1">
        <v>0</v>
      </c>
      <c r="F1052" s="1">
        <v>0</v>
      </c>
      <c r="G1052" s="2">
        <f t="shared" si="22"/>
        <v>204.40008000000003</v>
      </c>
      <c r="H1052" s="2">
        <f t="shared" si="19"/>
        <v>0.32000000000016371</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6668.59</v>
      </c>
      <c r="D1053" s="1">
        <f>BILANCA!E75</f>
        <v>28731.14</v>
      </c>
      <c r="E1053" s="1">
        <v>0</v>
      </c>
      <c r="F1053" s="1">
        <v>0</v>
      </c>
      <c r="G1053" s="2">
        <f t="shared" si="22"/>
        <v>4489.1609000000008</v>
      </c>
      <c r="H1053" s="2">
        <f t="shared" si="19"/>
        <v>0.5499999999992724</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10531.77</v>
      </c>
      <c r="D1054" s="1">
        <f>BILANCA!E76</f>
        <v>6017.88</v>
      </c>
      <c r="E1054" s="1">
        <v>0</v>
      </c>
      <c r="F1054" s="1">
        <v>0</v>
      </c>
      <c r="G1054" s="2">
        <f t="shared" si="22"/>
        <v>1602.2946299999999</v>
      </c>
      <c r="H1054" s="2">
        <f t="shared" si="19"/>
        <v>0.3499999999994543</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1339682.6400000001</v>
      </c>
      <c r="D1056" s="1">
        <f>BILANCA!E78</f>
        <v>952996.65</v>
      </c>
      <c r="E1056" s="1">
        <v>0</v>
      </c>
      <c r="F1056" s="1">
        <v>0</v>
      </c>
      <c r="G1056" s="2">
        <f t="shared" si="22"/>
        <v>236934.34362</v>
      </c>
      <c r="H1056" s="2">
        <f t="shared" si="19"/>
        <v>0.70999999984633178</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14241.58</v>
      </c>
      <c r="D1060" s="1">
        <f>BILANCA!E82</f>
        <v>0</v>
      </c>
      <c r="E1060" s="1">
        <v>0</v>
      </c>
      <c r="F1060" s="1">
        <v>0</v>
      </c>
      <c r="G1060" s="2">
        <f t="shared" si="22"/>
        <v>1096.60166</v>
      </c>
      <c r="H1060" s="2">
        <f t="shared" si="19"/>
        <v>0.42000000000007276</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3622.33</v>
      </c>
      <c r="D1061" s="1">
        <f>BILANCA!E83</f>
        <v>2758.58</v>
      </c>
      <c r="E1061" s="1">
        <v>0</v>
      </c>
      <c r="F1061" s="1">
        <v>0</v>
      </c>
      <c r="G1061" s="2">
        <f t="shared" si="22"/>
        <v>712.88022000000001</v>
      </c>
      <c r="H1061" s="2">
        <f t="shared" si="19"/>
        <v>0.75</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72388.67</v>
      </c>
      <c r="D1062" s="1">
        <f>BILANCA!E84</f>
        <v>64761.59</v>
      </c>
      <c r="E1062" s="1">
        <v>0</v>
      </c>
      <c r="F1062" s="1">
        <v>0</v>
      </c>
      <c r="G1062" s="2">
        <f t="shared" si="22"/>
        <v>15951.03615</v>
      </c>
      <c r="H1062" s="2">
        <f t="shared" si="19"/>
        <v>0.74000000000523869</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1249430.06</v>
      </c>
      <c r="D1064" s="1">
        <f>BILANCA!E86</f>
        <v>885476.48</v>
      </c>
      <c r="E1064" s="1">
        <v>0</v>
      </c>
      <c r="F1064" s="1">
        <v>0</v>
      </c>
      <c r="G1064" s="2">
        <f t="shared" si="22"/>
        <v>244651.02462000001</v>
      </c>
      <c r="H1064" s="2">
        <f t="shared" si="19"/>
        <v>0.5400000000372529</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26446.26999999999</v>
      </c>
      <c r="D1065" s="1">
        <f>BILANCA!E87</f>
        <v>26446.26999999999</v>
      </c>
      <c r="E1065" s="1">
        <v>0</v>
      </c>
      <c r="F1065" s="1">
        <v>0</v>
      </c>
      <c r="G1065" s="2">
        <f t="shared" si="22"/>
        <v>6505.7824199999977</v>
      </c>
      <c r="H1065" s="2">
        <f t="shared" si="19"/>
        <v>0.53999999997904524</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81376.62999999999</v>
      </c>
      <c r="D1066" s="1">
        <f>BILANCA!E88</f>
        <v>81376.62999999999</v>
      </c>
      <c r="E1066" s="1">
        <v>0</v>
      </c>
      <c r="F1066" s="1">
        <v>0</v>
      </c>
      <c r="G1066" s="2">
        <f t="shared" si="22"/>
        <v>20262.780869999999</v>
      </c>
      <c r="H1066" s="2">
        <f t="shared" si="19"/>
        <v>0.7400000000197906</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2215.48</v>
      </c>
      <c r="D1067" s="1">
        <f>BILANCA!E89</f>
        <v>2215.48</v>
      </c>
      <c r="E1067" s="1">
        <v>0</v>
      </c>
      <c r="F1067" s="1">
        <v>0</v>
      </c>
      <c r="G1067" s="2">
        <f t="shared" si="22"/>
        <v>558.30096000000003</v>
      </c>
      <c r="H1067" s="2">
        <f t="shared" si="19"/>
        <v>0.96000000000003638</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79161.149999999994</v>
      </c>
      <c r="D1072" s="1">
        <f>BILANCA!E94</f>
        <v>79161.149999999994</v>
      </c>
      <c r="E1072" s="1">
        <v>0</v>
      </c>
      <c r="F1072" s="1">
        <v>0</v>
      </c>
      <c r="G1072" s="2">
        <f t="shared" si="22"/>
        <v>21136.027049999997</v>
      </c>
      <c r="H1072" s="2">
        <f t="shared" si="23"/>
        <v>0.29999999998835847</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54930.36</v>
      </c>
      <c r="D1095" s="1">
        <f>BILANCA!E117</f>
        <v>54930.36</v>
      </c>
      <c r="E1095" s="1">
        <v>0</v>
      </c>
      <c r="F1095" s="1">
        <v>0</v>
      </c>
      <c r="G1095" s="2">
        <f t="shared" si="22"/>
        <v>18456.60096</v>
      </c>
      <c r="H1095" s="2">
        <f t="shared" si="23"/>
        <v>0.72000000000116415</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17566.330000000002</v>
      </c>
      <c r="D1096" s="1">
        <f>BILANCA!E118</f>
        <v>17566.330000000002</v>
      </c>
      <c r="E1096" s="1">
        <v>0</v>
      </c>
      <c r="F1096" s="1">
        <v>0</v>
      </c>
      <c r="G1096" s="2">
        <f t="shared" si="22"/>
        <v>5954.9858700000004</v>
      </c>
      <c r="H1096" s="2">
        <f t="shared" si="23"/>
        <v>0.66000000000349246</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17566.330000000002</v>
      </c>
      <c r="D1097" s="1">
        <f>BILANCA!E119</f>
        <v>17566.330000000002</v>
      </c>
      <c r="E1097" s="1">
        <v>0</v>
      </c>
      <c r="F1097" s="1">
        <v>0</v>
      </c>
      <c r="G1097" s="2">
        <f t="shared" si="22"/>
        <v>6007.6848600000003</v>
      </c>
      <c r="H1097" s="2">
        <f t="shared" si="23"/>
        <v>0.66000000000349246</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17566.330000000002</v>
      </c>
      <c r="D1101" s="1">
        <f>BILANCA!E123</f>
        <v>17566.330000000002</v>
      </c>
      <c r="E1101" s="1">
        <v>0</v>
      </c>
      <c r="F1101" s="1">
        <v>0</v>
      </c>
      <c r="G1101" s="2">
        <f t="shared" si="22"/>
        <v>6218.4808199999998</v>
      </c>
      <c r="H1101" s="2">
        <f t="shared" si="23"/>
        <v>0.66000000000349246</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3869296.9</v>
      </c>
      <c r="D1112" s="1">
        <f>BILANCA!E134</f>
        <v>3875574.24</v>
      </c>
      <c r="E1112" s="1">
        <v>0</v>
      </c>
      <c r="F1112" s="1">
        <v>0</v>
      </c>
      <c r="G1112" s="2">
        <f t="shared" si="22"/>
        <v>1499037.4540200001</v>
      </c>
      <c r="H1112" s="2">
        <f t="shared" si="23"/>
        <v>0.34000000031664968</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3869296.9</v>
      </c>
      <c r="D1113" s="1">
        <f>BILANCA!E135</f>
        <v>3875574.24</v>
      </c>
      <c r="E1113" s="1">
        <v>0</v>
      </c>
      <c r="F1113" s="1">
        <v>0</v>
      </c>
      <c r="G1113" s="2">
        <f t="shared" si="22"/>
        <v>1510657.8994</v>
      </c>
      <c r="H1113" s="2">
        <f t="shared" si="23"/>
        <v>0.34000000031664968</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3859276.32</v>
      </c>
      <c r="D1116" s="1">
        <f>BILANCA!E138</f>
        <v>3859274.24</v>
      </c>
      <c r="E1116" s="1">
        <v>0</v>
      </c>
      <c r="F1116" s="1">
        <v>0</v>
      </c>
      <c r="G1116" s="2">
        <f t="shared" si="22"/>
        <v>1539850.6984000001</v>
      </c>
      <c r="H1116" s="2">
        <f t="shared" si="23"/>
        <v>0.56000000005587935</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10020.58</v>
      </c>
      <c r="D1118" s="1">
        <f>BILANCA!E140</f>
        <v>16300</v>
      </c>
      <c r="E1118" s="1">
        <v>0</v>
      </c>
      <c r="F1118" s="1">
        <v>0</v>
      </c>
      <c r="G1118" s="2">
        <f t="shared" si="22"/>
        <v>5753.7782999999999</v>
      </c>
      <c r="H1118" s="2">
        <f t="shared" si="23"/>
        <v>0.42000000000007276</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11946392.009999998</v>
      </c>
      <c r="D1124" s="1">
        <f>BILANCA!E146</f>
        <v>4066811.6500000004</v>
      </c>
      <c r="E1124" s="1">
        <v>0</v>
      </c>
      <c r="F1124" s="1">
        <v>0</v>
      </c>
      <c r="G1124" s="2">
        <f t="shared" si="22"/>
        <v>2831282.1587099992</v>
      </c>
      <c r="H1124" s="2">
        <f t="shared" si="23"/>
        <v>0.3599999975413084</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159466.12</v>
      </c>
      <c r="D1125" s="1">
        <f>BILANCA!E147</f>
        <v>142577.38</v>
      </c>
      <c r="E1125" s="1">
        <v>0</v>
      </c>
      <c r="F1125" s="1">
        <v>0</v>
      </c>
      <c r="G1125" s="2">
        <f t="shared" si="22"/>
        <v>63136.164959999995</v>
      </c>
      <c r="H1125" s="2">
        <f t="shared" si="23"/>
        <v>0.5</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3440513.2299999995</v>
      </c>
      <c r="D1127" s="1">
        <f>BILANCA!E149</f>
        <v>1102863.72</v>
      </c>
      <c r="E1127" s="1">
        <v>0</v>
      </c>
      <c r="F1127" s="1">
        <v>0</v>
      </c>
      <c r="G1127" s="2">
        <f t="shared" si="22"/>
        <v>813058.65647999989</v>
      </c>
      <c r="H1127" s="2">
        <f t="shared" si="23"/>
        <v>0.50999999954365194</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841990.83</v>
      </c>
      <c r="D1128" s="1">
        <f>BILANCA!E150</f>
        <v>222729.65</v>
      </c>
      <c r="E1128" s="1">
        <v>0</v>
      </c>
      <c r="F1128" s="1">
        <v>0</v>
      </c>
      <c r="G1128" s="2">
        <f t="shared" si="22"/>
        <v>186680.26884999999</v>
      </c>
      <c r="H1128" s="2">
        <f t="shared" si="23"/>
        <v>0.52000000004773028</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144537.79</v>
      </c>
      <c r="D1129" s="1">
        <f>BILANCA!E151</f>
        <v>193424.67</v>
      </c>
      <c r="E1129" s="1">
        <v>0</v>
      </c>
      <c r="F1129" s="1">
        <v>0</v>
      </c>
      <c r="G1129" s="2">
        <f t="shared" si="22"/>
        <v>77582.520980000001</v>
      </c>
      <c r="H1129" s="2">
        <f t="shared" si="23"/>
        <v>0.53999999997904524</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53209.31</v>
      </c>
      <c r="D1133" s="1">
        <f>BILANCA!E155</f>
        <v>70146.179999999993</v>
      </c>
      <c r="E1133" s="1">
        <v>0</v>
      </c>
      <c r="F1133" s="1">
        <v>0</v>
      </c>
      <c r="G1133" s="2">
        <f t="shared" si="22"/>
        <v>29025.250499999995</v>
      </c>
      <c r="H1133" s="2">
        <f t="shared" si="23"/>
        <v>0.48999999999068677</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2400775.2999999998</v>
      </c>
      <c r="D1135" s="1">
        <f>BILANCA!E157</f>
        <v>616563.22</v>
      </c>
      <c r="E1135" s="1">
        <v>0</v>
      </c>
      <c r="F1135" s="1">
        <v>0</v>
      </c>
      <c r="G1135" s="2">
        <f t="shared" si="22"/>
        <v>552353.06447999994</v>
      </c>
      <c r="H1135" s="2">
        <f t="shared" si="23"/>
        <v>0.51999999978579581</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1800527.3</v>
      </c>
      <c r="D1136" s="1">
        <f>BILANCA!E158</f>
        <v>1326604.57</v>
      </c>
      <c r="E1136" s="1">
        <v>0</v>
      </c>
      <c r="F1136" s="1">
        <v>0</v>
      </c>
      <c r="G1136" s="2">
        <f t="shared" si="22"/>
        <v>681421.67532000004</v>
      </c>
      <c r="H1136" s="2">
        <f t="shared" si="23"/>
        <v>0.72999999998137355</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1074117.58</v>
      </c>
      <c r="D1137" s="1">
        <f>BILANCA!E159</f>
        <v>333141.96999999997</v>
      </c>
      <c r="E1137" s="1">
        <v>0</v>
      </c>
      <c r="F1137" s="1">
        <v>0</v>
      </c>
      <c r="G1137" s="2">
        <f t="shared" si="22"/>
        <v>268021.83408</v>
      </c>
      <c r="H1137" s="2">
        <f t="shared" si="23"/>
        <v>0.44999999995343387</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1568407.7</v>
      </c>
      <c r="D1138" s="1">
        <f>BILANCA!E160</f>
        <v>603278.14</v>
      </c>
      <c r="E1138" s="1">
        <v>0</v>
      </c>
      <c r="F1138" s="1">
        <v>0</v>
      </c>
      <c r="G1138" s="2">
        <f t="shared" si="22"/>
        <v>430119.41690000001</v>
      </c>
      <c r="H1138" s="2">
        <f t="shared" si="23"/>
        <v>0.44000000006053597</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4710120.3</v>
      </c>
      <c r="D1139" s="1">
        <f>BILANCA!E161</f>
        <v>1715978.57</v>
      </c>
      <c r="E1139" s="1">
        <v>0</v>
      </c>
      <c r="F1139" s="1">
        <v>0</v>
      </c>
      <c r="G1139" s="2">
        <f t="shared" si="22"/>
        <v>1270164.0806400001</v>
      </c>
      <c r="H1139" s="2">
        <f t="shared" si="23"/>
        <v>0.7299999997485429</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145614.32</v>
      </c>
      <c r="D1140" s="1">
        <f>BILANCA!E162</f>
        <v>1723.97</v>
      </c>
      <c r="E1140" s="1">
        <v>0</v>
      </c>
      <c r="F1140" s="1">
        <v>0</v>
      </c>
      <c r="G1140" s="2">
        <f t="shared" si="22"/>
        <v>23402.774820000002</v>
      </c>
      <c r="H1140" s="2">
        <f t="shared" si="23"/>
        <v>0.35000000000695763</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952374.54</v>
      </c>
      <c r="D1141" s="1">
        <f>BILANCA!E163</f>
        <v>1159356.67</v>
      </c>
      <c r="E1141" s="1">
        <v>0</v>
      </c>
      <c r="F1141" s="1">
        <v>0</v>
      </c>
      <c r="G1141" s="2">
        <f t="shared" si="22"/>
        <v>516831.88504000002</v>
      </c>
      <c r="H1141" s="2">
        <f t="shared" si="23"/>
        <v>0.7900000000372529</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24476.12</v>
      </c>
      <c r="D1142" s="1">
        <f>BILANCA!E164</f>
        <v>17328.77</v>
      </c>
      <c r="E1142" s="1">
        <v>0</v>
      </c>
      <c r="F1142" s="1">
        <v>0</v>
      </c>
      <c r="G1142" s="2">
        <f t="shared" si="22"/>
        <v>9402.2519400000001</v>
      </c>
      <c r="H1142" s="2">
        <f t="shared" si="23"/>
        <v>0.34999999999854481</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24476.12</v>
      </c>
      <c r="D1144" s="1">
        <f>BILANCA!E166</f>
        <v>17328.77</v>
      </c>
      <c r="E1144" s="1">
        <v>0</v>
      </c>
      <c r="F1144" s="1">
        <v>0</v>
      </c>
      <c r="G1144" s="2">
        <f t="shared" si="22"/>
        <v>9520.5192600000009</v>
      </c>
      <c r="H1144" s="2">
        <f t="shared" si="23"/>
        <v>0.34999999999854481</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5767740.25</v>
      </c>
      <c r="D1148" s="1">
        <f>BILANCA!E170</f>
        <v>6296952.71</v>
      </c>
      <c r="E1148" s="1">
        <v>0</v>
      </c>
      <c r="F1148" s="1">
        <v>0</v>
      </c>
      <c r="G1148" s="2">
        <f t="shared" si="22"/>
        <v>3029671.5355500001</v>
      </c>
      <c r="H1148" s="2">
        <f t="shared" si="23"/>
        <v>0.5400000000372529</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358660.72</v>
      </c>
      <c r="D1149" s="1">
        <f>BILANCA!E171</f>
        <v>401072.18</v>
      </c>
      <c r="E1149" s="1">
        <v>0</v>
      </c>
      <c r="F1149" s="1">
        <v>0</v>
      </c>
      <c r="G1149" s="2">
        <f t="shared" si="22"/>
        <v>192693.64328000002</v>
      </c>
      <c r="H1149" s="2">
        <f t="shared" si="23"/>
        <v>0.46000000002095476</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5409079.5300000003</v>
      </c>
      <c r="D1151" s="1">
        <f>BILANCA!E173</f>
        <v>5895880.5300000003</v>
      </c>
      <c r="E1151" s="1">
        <v>0</v>
      </c>
      <c r="F1151" s="1">
        <v>0</v>
      </c>
      <c r="G1151" s="2">
        <f t="shared" si="22"/>
        <v>2889741.2191200005</v>
      </c>
      <c r="H1151" s="2">
        <f t="shared" si="23"/>
        <v>0.93999999947845936</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251252579.77000001</v>
      </c>
      <c r="D1152" s="1">
        <f>BILANCA!E175</f>
        <v>194332904.41</v>
      </c>
      <c r="E1152" s="1">
        <v>0</v>
      </c>
      <c r="F1152" s="1">
        <v>0</v>
      </c>
      <c r="G1152" s="2">
        <f t="shared" si="22"/>
        <v>108146207.67171001</v>
      </c>
      <c r="H1152" s="2">
        <f t="shared" si="23"/>
        <v>0.63999998569488525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36974762.850000001</v>
      </c>
      <c r="D1153" s="1">
        <f>BILANCA!E176</f>
        <v>35209315.379999995</v>
      </c>
      <c r="E1153" s="1">
        <v>0</v>
      </c>
      <c r="F1153" s="1">
        <v>0</v>
      </c>
      <c r="G1153" s="2">
        <f t="shared" si="22"/>
        <v>18256876.913699999</v>
      </c>
      <c r="H1153" s="2">
        <f t="shared" si="23"/>
        <v>0.5299999937415123</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31352375.57</v>
      </c>
      <c r="D1154" s="1">
        <f>BILANCA!E177</f>
        <v>25834989.469999999</v>
      </c>
      <c r="E1154" s="1">
        <v>0</v>
      </c>
      <c r="F1154" s="1">
        <v>0</v>
      </c>
      <c r="G1154" s="2">
        <f t="shared" si="22"/>
        <v>14196822.621210001</v>
      </c>
      <c r="H1154" s="2">
        <f t="shared" si="23"/>
        <v>0.89999999850988388</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11062393.859999999</v>
      </c>
      <c r="D1155" s="1">
        <f>BILANCA!E178</f>
        <v>9387860.3699999992</v>
      </c>
      <c r="E1155" s="1">
        <v>0</v>
      </c>
      <c r="F1155" s="1">
        <v>0</v>
      </c>
      <c r="G1155" s="2">
        <f t="shared" si="22"/>
        <v>5132155.7111999989</v>
      </c>
      <c r="H1155" s="2">
        <f t="shared" si="23"/>
        <v>0.50999999977648258</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9750607.7699999996</v>
      </c>
      <c r="D1156" s="1">
        <f>BILANCA!E179</f>
        <v>4379484.5</v>
      </c>
      <c r="E1156" s="1">
        <v>0</v>
      </c>
      <c r="F1156" s="1">
        <v>0</v>
      </c>
      <c r="G1156" s="2">
        <f t="shared" si="22"/>
        <v>3202156.7812099997</v>
      </c>
      <c r="H1156" s="2">
        <f t="shared" si="23"/>
        <v>0.73000000044703484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8514.77</v>
      </c>
      <c r="D1157" s="1">
        <f>BILANCA!E180</f>
        <v>6009.85</v>
      </c>
      <c r="E1157" s="1">
        <v>0</v>
      </c>
      <c r="F1157" s="1">
        <v>0</v>
      </c>
      <c r="G1157" s="2">
        <f t="shared" si="22"/>
        <v>3572.9977799999997</v>
      </c>
      <c r="H1157" s="2">
        <f t="shared" si="23"/>
        <v>0.37999999999919964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943.81</v>
      </c>
      <c r="D1159" s="1">
        <f>BILANCA!E182</f>
        <v>0</v>
      </c>
      <c r="E1159" s="1">
        <v>0</v>
      </c>
      <c r="F1159" s="1">
        <v>0</v>
      </c>
      <c r="G1159" s="2">
        <f t="shared" si="22"/>
        <v>166.11055999999999</v>
      </c>
      <c r="H1159" s="2">
        <f t="shared" si="23"/>
        <v>0.19000000000005457</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7570.96</v>
      </c>
      <c r="D1160" s="1">
        <f>BILANCA!E183</f>
        <v>6009.85</v>
      </c>
      <c r="E1160" s="1">
        <v>0</v>
      </c>
      <c r="F1160" s="1">
        <v>0</v>
      </c>
      <c r="G1160" s="2">
        <f t="shared" si="22"/>
        <v>3467.5468199999996</v>
      </c>
      <c r="H1160" s="2">
        <f t="shared" si="23"/>
        <v>0.18999999999959982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165192.15</v>
      </c>
      <c r="D1163" s="1">
        <f>BILANCA!E186</f>
        <v>0</v>
      </c>
      <c r="E1163" s="1">
        <v>0</v>
      </c>
      <c r="F1163" s="1">
        <v>0</v>
      </c>
      <c r="G1163" s="2">
        <f t="shared" si="22"/>
        <v>29734.587</v>
      </c>
      <c r="H1163" s="2">
        <f t="shared" si="23"/>
        <v>0.14999999999417923</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21020.87</v>
      </c>
      <c r="D1164" s="1">
        <f>BILANCA!E187</f>
        <v>5076.49</v>
      </c>
      <c r="E1164" s="1">
        <v>0</v>
      </c>
      <c r="F1164" s="1">
        <v>0</v>
      </c>
      <c r="G1164" s="2">
        <f t="shared" si="22"/>
        <v>5642.4668499999989</v>
      </c>
      <c r="H1164" s="2">
        <f t="shared" si="23"/>
        <v>0.62000000000080036</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10344646.15</v>
      </c>
      <c r="D1165" s="1">
        <f>BILANCA!E188</f>
        <v>12056558.26</v>
      </c>
      <c r="E1165" s="1">
        <v>0</v>
      </c>
      <c r="F1165" s="1">
        <v>0</v>
      </c>
      <c r="G1165" s="2">
        <f t="shared" si="22"/>
        <v>6271312.8059399994</v>
      </c>
      <c r="H1165" s="2">
        <f t="shared" si="23"/>
        <v>0.41000000014901161</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768656.96</v>
      </c>
      <c r="D1166" s="1">
        <f>BILANCA!E189</f>
        <v>287201.23</v>
      </c>
      <c r="E1166" s="1">
        <v>0</v>
      </c>
      <c r="F1166" s="1">
        <v>0</v>
      </c>
      <c r="G1166" s="2">
        <f t="shared" si="22"/>
        <v>245779.87385999999</v>
      </c>
      <c r="H1166" s="2">
        <f t="shared" si="23"/>
        <v>0.27000000001862645</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4787533.03</v>
      </c>
      <c r="D1183" s="1">
        <f>BILANCA!E206</f>
        <v>9030584.3899999987</v>
      </c>
      <c r="E1183" s="1">
        <v>0</v>
      </c>
      <c r="F1183" s="1">
        <v>0</v>
      </c>
      <c r="G1183" s="2">
        <f t="shared" si="22"/>
        <v>4569740.3619999997</v>
      </c>
      <c r="H1183" s="2">
        <f t="shared" si="23"/>
        <v>0.41999999899417162</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4787533.03</v>
      </c>
      <c r="D1184" s="1">
        <f>BILANCA!E207</f>
        <v>9030584.3899999987</v>
      </c>
      <c r="E1184" s="1">
        <v>0</v>
      </c>
      <c r="F1184" s="1">
        <v>0</v>
      </c>
      <c r="G1184" s="2">
        <f t="shared" si="22"/>
        <v>4592589.0638099993</v>
      </c>
      <c r="H1184" s="2">
        <f t="shared" si="23"/>
        <v>0.41999999899417162</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1549324.1</v>
      </c>
      <c r="D1185" s="1">
        <f>BILANCA!E208</f>
        <v>1416402.78</v>
      </c>
      <c r="E1185" s="1">
        <v>0</v>
      </c>
      <c r="F1185" s="1">
        <v>0</v>
      </c>
      <c r="G1185" s="2">
        <f t="shared" si="22"/>
        <v>885190.19132000022</v>
      </c>
      <c r="H1185" s="2">
        <f t="shared" si="23"/>
        <v>0.32000000006519258</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3051171.88</v>
      </c>
      <c r="D1189" s="1">
        <f>BILANCA!E212</f>
        <v>7496091.6600000001</v>
      </c>
      <c r="E1189" s="1">
        <v>0</v>
      </c>
      <c r="F1189" s="1">
        <v>0</v>
      </c>
      <c r="G1189" s="2">
        <f t="shared" si="22"/>
        <v>3716931.1711999997</v>
      </c>
      <c r="H1189" s="2">
        <f t="shared" si="23"/>
        <v>0.4599999999627471</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159790.01999999999</v>
      </c>
      <c r="D1191" s="1">
        <f>BILANCA!E214</f>
        <v>118089.95</v>
      </c>
      <c r="E1191" s="1">
        <v>0</v>
      </c>
      <c r="F1191" s="1">
        <v>0</v>
      </c>
      <c r="G1191" s="2">
        <f t="shared" si="22"/>
        <v>82361.743359999993</v>
      </c>
      <c r="H1191" s="2">
        <f t="shared" si="23"/>
        <v>6.9999999992433004E-2</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27247.03</v>
      </c>
      <c r="D1194" s="1">
        <f>BILANCA!E217</f>
        <v>0</v>
      </c>
      <c r="E1194" s="1">
        <v>0</v>
      </c>
      <c r="F1194" s="1">
        <v>0</v>
      </c>
      <c r="G1194" s="2">
        <f t="shared" si="22"/>
        <v>5749.1233299999994</v>
      </c>
      <c r="H1194" s="2">
        <f t="shared" si="23"/>
        <v>2.9999999998835847E-2</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66197.289999999994</v>
      </c>
      <c r="D1211" s="1">
        <f>BILANCA!E234</f>
        <v>56540.29</v>
      </c>
      <c r="E1211" s="1">
        <v>0</v>
      </c>
      <c r="F1211" s="1">
        <v>0</v>
      </c>
      <c r="G1211" s="2">
        <f t="shared" si="22"/>
        <v>40875.354359999998</v>
      </c>
      <c r="H1211" s="2">
        <f t="shared" si="23"/>
        <v>0.57999999999447027</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66197.289999999994</v>
      </c>
      <c r="D1213" s="1">
        <f>BILANCA!E236</f>
        <v>56540.29</v>
      </c>
      <c r="E1213" s="1">
        <v>0</v>
      </c>
      <c r="F1213" s="1">
        <v>0</v>
      </c>
      <c r="G1213" s="2">
        <f t="shared" si="22"/>
        <v>41233.910100000001</v>
      </c>
      <c r="H1213" s="2">
        <f t="shared" si="23"/>
        <v>0.57999999999447027</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214277816.92000002</v>
      </c>
      <c r="D1214" s="1">
        <f>BILANCA!E237</f>
        <v>159123589.03</v>
      </c>
      <c r="E1214" s="1">
        <v>0</v>
      </c>
      <c r="F1214" s="1">
        <v>0</v>
      </c>
      <c r="G1214" s="2">
        <f t="shared" si="22"/>
        <v>123013273.84038001</v>
      </c>
      <c r="H1214" s="2">
        <f t="shared" si="23"/>
        <v>0.10999998450279236</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210972145.21000001</v>
      </c>
      <c r="D1215" s="1">
        <f>BILANCA!E238</f>
        <v>155555642.88</v>
      </c>
      <c r="E1215" s="1">
        <v>0</v>
      </c>
      <c r="F1215" s="1">
        <v>0</v>
      </c>
      <c r="G1215" s="2">
        <f t="shared" si="22"/>
        <v>121123355.98504001</v>
      </c>
      <c r="H1215" s="2">
        <f t="shared" si="23"/>
        <v>0.33000001311302185</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215841726.17000002</v>
      </c>
      <c r="D1216" s="1">
        <f>BILANCA!E239</f>
        <v>164668381.78</v>
      </c>
      <c r="E1216" s="1">
        <v>0</v>
      </c>
      <c r="F1216" s="1">
        <v>0</v>
      </c>
      <c r="G1216" s="2">
        <f t="shared" si="22"/>
        <v>127026588.10709001</v>
      </c>
      <c r="H1216" s="2">
        <f t="shared" si="23"/>
        <v>0.39000001549720764</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189855873.80000001</v>
      </c>
      <c r="D1217" s="1">
        <f>BILANCA!E240</f>
        <v>145362272.06999999</v>
      </c>
      <c r="E1217" s="1">
        <v>0</v>
      </c>
      <c r="F1217" s="1">
        <v>0</v>
      </c>
      <c r="G1217" s="2">
        <f t="shared" si="22"/>
        <v>112455817.79796001</v>
      </c>
      <c r="H1217" s="2">
        <f t="shared" si="23"/>
        <v>0.26999998092651367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25985852.370000001</v>
      </c>
      <c r="D1218" s="1">
        <f>BILANCA!E241</f>
        <v>19306109.710000001</v>
      </c>
      <c r="E1218" s="1">
        <v>0</v>
      </c>
      <c r="F1218" s="1">
        <v>0</v>
      </c>
      <c r="G1218" s="2">
        <f t="shared" si="22"/>
        <v>15180546.870650001</v>
      </c>
      <c r="H1218" s="2">
        <f t="shared" si="23"/>
        <v>0.66000000014901161</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4869580.96</v>
      </c>
      <c r="D1219" s="1">
        <f>BILANCA!E242</f>
        <v>9112738.9000000004</v>
      </c>
      <c r="E1219" s="1">
        <v>0</v>
      </c>
      <c r="F1219" s="1">
        <v>0</v>
      </c>
      <c r="G1219" s="2">
        <f t="shared" si="22"/>
        <v>5450433.8673600005</v>
      </c>
      <c r="H1219" s="2">
        <f t="shared" si="23"/>
        <v>0.13999999966472387</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3320198.46</v>
      </c>
      <c r="D1220" s="1">
        <f>BILANCA!E243</f>
        <v>7696171.4100000001</v>
      </c>
      <c r="E1220" s="1">
        <v>0</v>
      </c>
      <c r="F1220" s="1">
        <v>0</v>
      </c>
      <c r="G1220" s="2">
        <f t="shared" si="22"/>
        <v>4434872.2833599998</v>
      </c>
      <c r="H1220" s="2">
        <f t="shared" si="23"/>
        <v>0.87000000011175871</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1549382.5</v>
      </c>
      <c r="D1221" s="1">
        <f>BILANCA!E244</f>
        <v>1416567.49</v>
      </c>
      <c r="E1221" s="1">
        <v>0</v>
      </c>
      <c r="F1221" s="1">
        <v>0</v>
      </c>
      <c r="G1221" s="2">
        <f t="shared" si="22"/>
        <v>1043039.1602399999</v>
      </c>
      <c r="H1221" s="2">
        <f t="shared" si="23"/>
        <v>0.98999999999068677</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-8586962.879999999</v>
      </c>
      <c r="D1222" s="1">
        <f>BILANCA!E245</f>
        <v>-401612.38999999873</v>
      </c>
      <c r="E1222" s="1">
        <v>0</v>
      </c>
      <c r="F1222" s="1">
        <v>0</v>
      </c>
      <c r="G1222" s="2">
        <f t="shared" si="22"/>
        <v>-2244254.8507399992</v>
      </c>
      <c r="H1222" s="2">
        <f t="shared" si="23"/>
        <v>0.50999999977648258</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13397363.73</v>
      </c>
      <c r="D1223" s="1">
        <f>BILANCA!E246</f>
        <v>13085041.640000001</v>
      </c>
      <c r="E1223" s="1">
        <v>0</v>
      </c>
      <c r="F1223" s="1">
        <v>0</v>
      </c>
      <c r="G1223" s="2">
        <f t="shared" si="22"/>
        <v>9496187.2824000008</v>
      </c>
      <c r="H1223" s="2">
        <f t="shared" si="23"/>
        <v>0.62999999895691872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12125776.42</v>
      </c>
      <c r="D1224" s="1">
        <f>BILANCA!E247</f>
        <v>9940046.8300000001</v>
      </c>
      <c r="E1224" s="1">
        <v>0</v>
      </c>
      <c r="F1224" s="1">
        <v>0</v>
      </c>
      <c r="G1224" s="2">
        <f t="shared" si="22"/>
        <v>7713414.6892799996</v>
      </c>
      <c r="H1224" s="2">
        <f t="shared" si="23"/>
        <v>0.58999999985098839</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1271587.31</v>
      </c>
      <c r="D1226" s="1">
        <f>BILANCA!E249</f>
        <v>3144994.81</v>
      </c>
      <c r="E1226" s="1">
        <v>0</v>
      </c>
      <c r="F1226" s="1">
        <v>0</v>
      </c>
      <c r="G1226" s="2">
        <f t="shared" si="22"/>
        <v>1837463.1939900001</v>
      </c>
      <c r="H1226" s="2">
        <f t="shared" si="23"/>
        <v>0.5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21984326.609999999</v>
      </c>
      <c r="D1227" s="1">
        <f>BILANCA!E250</f>
        <v>13486654.029999999</v>
      </c>
      <c r="E1227" s="1">
        <v>0</v>
      </c>
      <c r="F1227" s="1">
        <v>0</v>
      </c>
      <c r="G1227" s="2">
        <f t="shared" si="22"/>
        <v>11945662.859479999</v>
      </c>
      <c r="H1227" s="2">
        <f t="shared" si="23"/>
        <v>0.41999999992549419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21984326.609999999</v>
      </c>
      <c r="D1229" s="1">
        <f>BILANCA!E252</f>
        <v>13486654.029999999</v>
      </c>
      <c r="E1229" s="1">
        <v>0</v>
      </c>
      <c r="F1229" s="1">
        <v>0</v>
      </c>
      <c r="G1229" s="2">
        <f t="shared" si="22"/>
        <v>12043578.128819998</v>
      </c>
      <c r="H1229" s="2">
        <f t="shared" si="23"/>
        <v>0.41999999992549419</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11866450.800000001</v>
      </c>
      <c r="D1232" s="1">
        <f>BILANCA!E255</f>
        <v>3950389.85</v>
      </c>
      <c r="E1232" s="1">
        <v>0</v>
      </c>
      <c r="F1232" s="1">
        <v>0</v>
      </c>
      <c r="G1232" s="2">
        <f t="shared" si="22"/>
        <v>4922040.3945000004</v>
      </c>
      <c r="H1232" s="2">
        <f t="shared" si="23"/>
        <v>0.34999999916180968</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26183.79</v>
      </c>
      <c r="D1233" s="1">
        <f>BILANCA!E256</f>
        <v>19168.689999999999</v>
      </c>
      <c r="E1233" s="1">
        <v>0</v>
      </c>
      <c r="F1233" s="1">
        <v>0</v>
      </c>
      <c r="G1233" s="2">
        <f t="shared" si="22"/>
        <v>16130.2925</v>
      </c>
      <c r="H1233" s="2">
        <f t="shared" si="23"/>
        <v>0.52000000000043656</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33576816.229999997</v>
      </c>
      <c r="D1236" s="1">
        <f>BILANCA!E259</f>
        <v>37377738.140000001</v>
      </c>
      <c r="E1236" s="1">
        <v>0</v>
      </c>
      <c r="F1236" s="1">
        <v>0</v>
      </c>
      <c r="G1236" s="2">
        <f t="shared" si="22"/>
        <v>27408070.005029999</v>
      </c>
      <c r="H1236" s="2">
        <f t="shared" si="23"/>
        <v>0.36999999731779099</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33576816.229999997</v>
      </c>
      <c r="D1237" s="1">
        <f>BILANCA!E260</f>
        <v>37377738.140000001</v>
      </c>
      <c r="E1237" s="1">
        <v>0</v>
      </c>
      <c r="F1237" s="1">
        <v>0</v>
      </c>
      <c r="G1237" s="2">
        <f t="shared" si="22"/>
        <v>27516402.297540002</v>
      </c>
      <c r="H1237" s="2">
        <f t="shared" si="23"/>
        <v>0.36999999731779099</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54930.36</v>
      </c>
      <c r="D1238" s="1">
        <f>BILANCA!E262</f>
        <v>54930.36</v>
      </c>
      <c r="E1238" s="1">
        <v>0</v>
      </c>
      <c r="F1238" s="1">
        <v>0</v>
      </c>
      <c r="G1238" s="2">
        <f t="shared" si="22"/>
        <v>42021.725399999996</v>
      </c>
      <c r="H1238" s="2">
        <f t="shared" si="23"/>
        <v>0.72000000000116415</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26446.27</v>
      </c>
      <c r="D1239" s="1">
        <f>BILANCA!E263</f>
        <v>26446.27</v>
      </c>
      <c r="E1239" s="1">
        <v>0</v>
      </c>
      <c r="F1239" s="1">
        <v>0</v>
      </c>
      <c r="G1239" s="2">
        <f t="shared" si="22"/>
        <v>20310.735360000002</v>
      </c>
      <c r="H1239" s="2">
        <f t="shared" si="23"/>
        <v>0.54000000000087311</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5125649.46</v>
      </c>
      <c r="D1240" s="1">
        <f>BILANCA!E264</f>
        <v>2361408.79</v>
      </c>
      <c r="E1240" s="1">
        <v>0</v>
      </c>
      <c r="F1240" s="1">
        <v>0</v>
      </c>
      <c r="G1240" s="2">
        <f t="shared" si="22"/>
        <v>2531056.0292800004</v>
      </c>
      <c r="H1240" s="2">
        <f t="shared" si="23"/>
        <v>0.66999999992549419</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7773117.0899999999</v>
      </c>
      <c r="D1241" s="1">
        <f>BILANCA!E265</f>
        <v>2864759.53</v>
      </c>
      <c r="E1241" s="1">
        <v>0</v>
      </c>
      <c r="F1241" s="1">
        <v>0</v>
      </c>
      <c r="G1241" s="2">
        <f t="shared" si="22"/>
        <v>3483680.1266999999</v>
      </c>
      <c r="H1241" s="2">
        <f t="shared" si="23"/>
        <v>0.56000000005587935</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19091.54</v>
      </c>
      <c r="D1242" s="1">
        <f>BILANCA!E266</f>
        <v>16089.41</v>
      </c>
      <c r="E1242" s="1">
        <v>0</v>
      </c>
      <c r="F1242" s="1">
        <v>0</v>
      </c>
      <c r="G1242" s="2">
        <f t="shared" ref="G1242:G1479" si="24">B1242/1000*C1242+B1242/500*D1242</f>
        <v>13279.02324</v>
      </c>
      <c r="H1242" s="2">
        <f t="shared" si="23"/>
        <v>0.86999999999898137</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5384.58</v>
      </c>
      <c r="D1243" s="1">
        <f>BILANCA!E267</f>
        <v>1239.3599999999999</v>
      </c>
      <c r="E1243" s="1">
        <v>0</v>
      </c>
      <c r="F1243" s="1">
        <v>0</v>
      </c>
      <c r="G1243" s="2">
        <f t="shared" si="24"/>
        <v>2044.4580000000001</v>
      </c>
      <c r="H1243" s="2">
        <f t="shared" si="23"/>
        <v>0.77999999999997272</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434934.95</v>
      </c>
      <c r="D1244" s="1">
        <f>BILANCA!E268</f>
        <v>217929.07</v>
      </c>
      <c r="E1244" s="1">
        <v>0</v>
      </c>
      <c r="F1244" s="1">
        <v>0</v>
      </c>
      <c r="G1244" s="2">
        <f t="shared" si="24"/>
        <v>227276.99649000002</v>
      </c>
      <c r="H1244" s="2">
        <f t="shared" si="23"/>
        <v>0.11999999999534339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246156.04</v>
      </c>
      <c r="D1245" s="1">
        <f>BILANCA!E269</f>
        <v>93024.24</v>
      </c>
      <c r="E1245" s="1">
        <v>0</v>
      </c>
      <c r="F1245" s="1">
        <v>0</v>
      </c>
      <c r="G1245" s="2">
        <f t="shared" si="24"/>
        <v>113237.58424000001</v>
      </c>
      <c r="H1245" s="2">
        <f t="shared" si="23"/>
        <v>0.28000000001338776</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568339.06999999995</v>
      </c>
      <c r="D1247" s="1">
        <f>BILANCA!E271</f>
        <v>574523.17000000004</v>
      </c>
      <c r="E1247" s="1">
        <v>0</v>
      </c>
      <c r="F1247" s="1">
        <v>0</v>
      </c>
      <c r="G1247" s="2">
        <f t="shared" si="24"/>
        <v>453389.74823999999</v>
      </c>
      <c r="H1247" s="2">
        <f t="shared" si="23"/>
        <v>0.23999999999068677</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341850.96</v>
      </c>
      <c r="D1263" s="1">
        <f>BILANCA!E287</f>
        <v>3324464.64</v>
      </c>
      <c r="E1263" s="1">
        <v>0</v>
      </c>
      <c r="F1263" s="1">
        <v>0</v>
      </c>
      <c r="G1263" s="2">
        <f t="shared" si="24"/>
        <v>1957418.4672000003</v>
      </c>
      <c r="H1263" s="2">
        <f t="shared" si="23"/>
        <v>0.39999999984866008</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31010524.609999999</v>
      </c>
      <c r="D1264" s="1">
        <f>BILANCA!E288</f>
        <v>22510524.829999998</v>
      </c>
      <c r="E1264" s="1">
        <v>0</v>
      </c>
      <c r="F1264" s="1">
        <v>0</v>
      </c>
      <c r="G1264" s="2">
        <f t="shared" si="24"/>
        <v>21364872.36987</v>
      </c>
      <c r="H1264" s="2">
        <f t="shared" si="23"/>
        <v>0.56000000238418579</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247104.53</v>
      </c>
      <c r="D1265" s="1">
        <f>BILANCA!E289</f>
        <v>219396.2</v>
      </c>
      <c r="E1265" s="1">
        <v>0</v>
      </c>
      <c r="F1265" s="1">
        <v>0</v>
      </c>
      <c r="G1265" s="2">
        <f t="shared" si="24"/>
        <v>193422.93426000001</v>
      </c>
      <c r="H1265" s="2">
        <f t="shared" si="23"/>
        <v>0.67000000001280569</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521552.43</v>
      </c>
      <c r="D1266" s="1">
        <f>BILANCA!E290</f>
        <v>67805.03</v>
      </c>
      <c r="E1266" s="1">
        <v>0</v>
      </c>
      <c r="F1266" s="1">
        <v>0</v>
      </c>
      <c r="G1266" s="2">
        <f t="shared" si="24"/>
        <v>185976.98466999998</v>
      </c>
      <c r="H1266" s="2">
        <f t="shared" si="23"/>
        <v>0.45999999999185093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4787533.03</v>
      </c>
      <c r="D1270" s="1">
        <f>BILANCA!E294</f>
        <v>9030584.3900000006</v>
      </c>
      <c r="E1270" s="1">
        <v>0</v>
      </c>
      <c r="F1270" s="1">
        <v>0</v>
      </c>
      <c r="G1270" s="2">
        <f t="shared" si="24"/>
        <v>6557577.4194700001</v>
      </c>
      <c r="H1270" s="2">
        <f t="shared" si="23"/>
        <v>0.42000000085681677</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7283333.2800000003</v>
      </c>
      <c r="D1271" s="1">
        <f>BILANCA!E295</f>
        <v>9298595.5700000003</v>
      </c>
      <c r="E1271" s="1">
        <v>0</v>
      </c>
      <c r="F1271" s="1">
        <v>0</v>
      </c>
      <c r="G1271" s="2">
        <f t="shared" si="24"/>
        <v>7453591.0329599995</v>
      </c>
      <c r="H1271" s="2">
        <f t="shared" si="23"/>
        <v>0.7099999999627471</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2057256.63</v>
      </c>
      <c r="D1272" s="1">
        <f>BILANCA!E296</f>
        <v>2230696.29</v>
      </c>
      <c r="E1272" s="1">
        <v>0</v>
      </c>
      <c r="F1272" s="1">
        <v>0</v>
      </c>
      <c r="G1272" s="2">
        <f t="shared" si="24"/>
        <v>1883889.6216899999</v>
      </c>
      <c r="H1272" s="2">
        <f t="shared" si="23"/>
        <v>0.66000000014901161</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290969.52</v>
      </c>
      <c r="D1273" s="1">
        <f>BILANCA!E297</f>
        <v>251154.06</v>
      </c>
      <c r="E1273" s="1">
        <v>0</v>
      </c>
      <c r="F1273" s="1">
        <v>0</v>
      </c>
      <c r="G1273" s="2">
        <f t="shared" si="24"/>
        <v>230050.51559999998</v>
      </c>
      <c r="H1273" s="2">
        <f t="shared" si="23"/>
        <v>0.53999999997904524</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202171.46</v>
      </c>
      <c r="D1274" s="1">
        <f>BILANCA!E298</f>
        <v>143705.91</v>
      </c>
      <c r="E1274" s="1">
        <v>0</v>
      </c>
      <c r="F1274" s="1">
        <v>0</v>
      </c>
      <c r="G1274" s="2">
        <f t="shared" si="24"/>
        <v>142468.73447999998</v>
      </c>
      <c r="H1274" s="2">
        <f t="shared" si="23"/>
        <v>0.54999999998835847</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980.09</v>
      </c>
      <c r="D1275" s="1">
        <f>BILANCA!E299</f>
        <v>610.96</v>
      </c>
      <c r="E1275" s="1">
        <v>0</v>
      </c>
      <c r="F1275" s="1">
        <v>0</v>
      </c>
      <c r="G1275" s="2">
        <f t="shared" si="24"/>
        <v>642.98692000000005</v>
      </c>
      <c r="H1275" s="2">
        <f t="shared" si="23"/>
        <v>0.12999999999999545</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57.48</v>
      </c>
      <c r="D1277" s="1">
        <f>BILANCA!E301</f>
        <v>0</v>
      </c>
      <c r="E1277" s="1">
        <v>0</v>
      </c>
      <c r="F1277" s="1">
        <v>0</v>
      </c>
      <c r="G1277" s="2">
        <f t="shared" si="24"/>
        <v>16.899119999999996</v>
      </c>
      <c r="H1277" s="2">
        <f t="shared" si="23"/>
        <v>0.47999999999999687</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90650</v>
      </c>
      <c r="D1278" s="1">
        <f>BILANCA!E302</f>
        <v>25109.89</v>
      </c>
      <c r="E1278" s="1">
        <v>0</v>
      </c>
      <c r="F1278" s="1">
        <v>0</v>
      </c>
      <c r="G1278" s="2">
        <f t="shared" si="24"/>
        <v>41556.585099999997</v>
      </c>
      <c r="H1278" s="2">
        <f t="shared" si="23"/>
        <v>0.11000000000058208</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159789.75</v>
      </c>
      <c r="D1288" s="1">
        <f>BILANCA!E312</f>
        <v>118089.95</v>
      </c>
      <c r="E1288" s="1">
        <v>0</v>
      </c>
      <c r="F1288" s="1">
        <v>0</v>
      </c>
      <c r="G1288" s="2">
        <f t="shared" si="24"/>
        <v>120770.74325</v>
      </c>
      <c r="H1288" s="2">
        <f t="shared" si="23"/>
        <v>0.30000000000291038</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13660620.329999998</v>
      </c>
      <c r="D1299" s="6">
        <f>'RAS-funkcijski'!E5</f>
        <v>19359085.460000001</v>
      </c>
      <c r="E1299" s="6">
        <v>0</v>
      </c>
      <c r="F1299" s="6">
        <v>0</v>
      </c>
      <c r="G1299" s="7">
        <f t="shared" si="24"/>
        <v>52378.791250000002</v>
      </c>
      <c r="H1299" s="7">
        <f t="shared" si="23"/>
        <v>0.78999999910593033</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565001.09</v>
      </c>
      <c r="D1300" s="1">
        <f>'RAS-funkcijski'!E6</f>
        <v>1948349.8099999998</v>
      </c>
      <c r="E1300" s="1">
        <v>0</v>
      </c>
      <c r="F1300" s="1">
        <v>0</v>
      </c>
      <c r="G1300" s="2">
        <f t="shared" si="24"/>
        <v>8923.4014200000001</v>
      </c>
      <c r="H1300" s="2">
        <f t="shared" si="23"/>
        <v>0.280000000144355</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283499.98</v>
      </c>
      <c r="D1301" s="1">
        <f>'RAS-funkcijski'!E7</f>
        <v>324335.65999999997</v>
      </c>
      <c r="E1301" s="1">
        <v>0</v>
      </c>
      <c r="F1301" s="1">
        <v>0</v>
      </c>
      <c r="G1301" s="2">
        <f t="shared" si="24"/>
        <v>2796.5138999999999</v>
      </c>
      <c r="H1301" s="2">
        <f t="shared" si="23"/>
        <v>0.36000000004423782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281501.11</v>
      </c>
      <c r="D1302" s="1">
        <f>'RAS-funkcijski'!E8</f>
        <v>1624014.15</v>
      </c>
      <c r="E1302" s="1">
        <v>0</v>
      </c>
      <c r="F1302" s="1">
        <v>0</v>
      </c>
      <c r="G1302" s="2">
        <f t="shared" si="24"/>
        <v>14118.11764</v>
      </c>
      <c r="H1302" s="2">
        <f t="shared" si="23"/>
        <v>0.2599999998928979</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12413029.379999999</v>
      </c>
      <c r="D1307" s="1">
        <f>'RAS-funkcijski'!E13</f>
        <v>16725718.140000001</v>
      </c>
      <c r="E1307" s="1">
        <v>0</v>
      </c>
      <c r="F1307" s="1">
        <v>0</v>
      </c>
      <c r="G1307" s="2">
        <f t="shared" si="24"/>
        <v>412780.19093999994</v>
      </c>
      <c r="H1307" s="2">
        <f t="shared" si="23"/>
        <v>0.51999999955296516</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6885253.8600000003</v>
      </c>
      <c r="D1308" s="1">
        <f>'RAS-funkcijski'!E14</f>
        <v>11804401.800000001</v>
      </c>
      <c r="E1308" s="1">
        <v>0</v>
      </c>
      <c r="F1308" s="1">
        <v>0</v>
      </c>
      <c r="G1308" s="2">
        <f t="shared" si="24"/>
        <v>304940.57460000005</v>
      </c>
      <c r="H1308" s="2">
        <f t="shared" si="23"/>
        <v>0.33999999891966581</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5527775.5199999996</v>
      </c>
      <c r="D1310" s="1">
        <f>'RAS-funkcijski'!E16</f>
        <v>4921316.34</v>
      </c>
      <c r="E1310" s="1">
        <v>0</v>
      </c>
      <c r="F1310" s="1">
        <v>0</v>
      </c>
      <c r="G1310" s="2">
        <f t="shared" si="24"/>
        <v>184444.89840000001</v>
      </c>
      <c r="H1310" s="2">
        <f t="shared" si="23"/>
        <v>0.82000000029802322</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649689.86</v>
      </c>
      <c r="D1313" s="1">
        <f>'RAS-funkcijski'!E19</f>
        <v>579617.51</v>
      </c>
      <c r="E1313" s="1">
        <v>0</v>
      </c>
      <c r="F1313" s="1">
        <v>0</v>
      </c>
      <c r="G1313" s="2">
        <f t="shared" si="24"/>
        <v>27133.873200000002</v>
      </c>
      <c r="H1313" s="2">
        <f t="shared" si="23"/>
        <v>0.63000000000465661</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32900</v>
      </c>
      <c r="D1315" s="1">
        <f>'RAS-funkcijski'!E21</f>
        <v>105400</v>
      </c>
      <c r="E1315" s="1">
        <v>0</v>
      </c>
      <c r="F1315" s="1">
        <v>0</v>
      </c>
      <c r="G1315" s="2">
        <f t="shared" si="24"/>
        <v>4142.9000000000005</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367551.37</v>
      </c>
      <c r="D1322" s="1">
        <f>'RAS-funkcijski'!E28</f>
        <v>350531.49</v>
      </c>
      <c r="E1322" s="1">
        <v>0</v>
      </c>
      <c r="F1322" s="1">
        <v>0</v>
      </c>
      <c r="G1322" s="2">
        <f t="shared" si="24"/>
        <v>25646.7444</v>
      </c>
      <c r="H1322" s="2">
        <f t="shared" si="23"/>
        <v>0.85999999998603016</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367551.37</v>
      </c>
      <c r="D1324" s="1">
        <f>'RAS-funkcijski'!E30</f>
        <v>350531.49</v>
      </c>
      <c r="E1324" s="1">
        <v>0</v>
      </c>
      <c r="F1324" s="1">
        <v>0</v>
      </c>
      <c r="G1324" s="2">
        <f t="shared" si="24"/>
        <v>27783.973099999996</v>
      </c>
      <c r="H1324" s="2">
        <f t="shared" si="23"/>
        <v>0.85999999998603016</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3894472.87</v>
      </c>
      <c r="D1329" s="1">
        <f>'RAS-funkcijski'!E35</f>
        <v>7345591.4099999992</v>
      </c>
      <c r="E1329" s="1">
        <v>0</v>
      </c>
      <c r="F1329" s="1">
        <v>0</v>
      </c>
      <c r="G1329" s="2">
        <f t="shared" si="24"/>
        <v>576155.32638999994</v>
      </c>
      <c r="H1329" s="2">
        <f t="shared" si="23"/>
        <v>0.53999999910593033</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242176.57</v>
      </c>
      <c r="D1330" s="1">
        <f>'RAS-funkcijski'!E36</f>
        <v>206557.62</v>
      </c>
      <c r="E1330" s="1">
        <v>0</v>
      </c>
      <c r="F1330" s="1">
        <v>0</v>
      </c>
      <c r="G1330" s="2">
        <f t="shared" si="24"/>
        <v>20969.337919999998</v>
      </c>
      <c r="H1330" s="2">
        <f t="shared" si="23"/>
        <v>0.80999999999767169</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242176.57</v>
      </c>
      <c r="D1331" s="1">
        <f>'RAS-funkcijski'!E37</f>
        <v>206557.62</v>
      </c>
      <c r="E1331" s="1">
        <v>0</v>
      </c>
      <c r="F1331" s="1">
        <v>0</v>
      </c>
      <c r="G1331" s="2">
        <f t="shared" si="24"/>
        <v>21624.629730000001</v>
      </c>
      <c r="H1331" s="2">
        <f t="shared" si="23"/>
        <v>0.80999999999767169</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1892209.5699999998</v>
      </c>
      <c r="D1333" s="1">
        <f>'RAS-funkcijski'!E39</f>
        <v>5178008.25</v>
      </c>
      <c r="E1333" s="1">
        <v>0</v>
      </c>
      <c r="F1333" s="1">
        <v>0</v>
      </c>
      <c r="G1333" s="2">
        <f t="shared" si="24"/>
        <v>428687.91245</v>
      </c>
      <c r="H1333" s="2">
        <f t="shared" si="23"/>
        <v>0.68000000016763806</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1815269.43</v>
      </c>
      <c r="D1334" s="1">
        <f>'RAS-funkcijski'!E40</f>
        <v>5019666.32</v>
      </c>
      <c r="E1334" s="1">
        <v>0</v>
      </c>
      <c r="F1334" s="1">
        <v>0</v>
      </c>
      <c r="G1334" s="2">
        <f t="shared" si="24"/>
        <v>426765.67452</v>
      </c>
      <c r="H1334" s="2">
        <f t="shared" si="23"/>
        <v>0.75000000023283064</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76940.14</v>
      </c>
      <c r="D1336" s="1">
        <f>'RAS-funkcijski'!E42</f>
        <v>158341.93</v>
      </c>
      <c r="E1336" s="1">
        <v>0</v>
      </c>
      <c r="F1336" s="1">
        <v>0</v>
      </c>
      <c r="G1336" s="2">
        <f t="shared" si="24"/>
        <v>14957.712</v>
      </c>
      <c r="H1336" s="2">
        <f t="shared" si="23"/>
        <v>0.21000000000640284</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1406488.66</v>
      </c>
      <c r="D1348" s="1">
        <f>'RAS-funkcijski'!E54</f>
        <v>1648093.84</v>
      </c>
      <c r="E1348" s="1">
        <v>0</v>
      </c>
      <c r="F1348" s="1">
        <v>0</v>
      </c>
      <c r="G1348" s="2">
        <f t="shared" si="24"/>
        <v>235133.81700000004</v>
      </c>
      <c r="H1348" s="2">
        <f t="shared" si="27"/>
        <v>0.5</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300345.27</v>
      </c>
      <c r="D1349" s="1">
        <f>'RAS-funkcijski'!E55</f>
        <v>554580.72</v>
      </c>
      <c r="E1349" s="1">
        <v>0</v>
      </c>
      <c r="F1349" s="1">
        <v>0</v>
      </c>
      <c r="G1349" s="2">
        <f t="shared" si="24"/>
        <v>71884.842210000003</v>
      </c>
      <c r="H1349" s="2">
        <f t="shared" si="27"/>
        <v>0.55000000004656613</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1106143.3899999999</v>
      </c>
      <c r="D1350" s="1">
        <f>'RAS-funkcijski'!E56</f>
        <v>1093513.1200000001</v>
      </c>
      <c r="E1350" s="1">
        <v>0</v>
      </c>
      <c r="F1350" s="1">
        <v>0</v>
      </c>
      <c r="G1350" s="2">
        <f t="shared" si="24"/>
        <v>171244.82076</v>
      </c>
      <c r="H1350" s="2">
        <f t="shared" si="27"/>
        <v>0.51000000000931323</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173550.58000000002</v>
      </c>
      <c r="D1355" s="1">
        <f>'RAS-funkcijski'!E61</f>
        <v>215193.56</v>
      </c>
      <c r="E1355" s="1">
        <v>0</v>
      </c>
      <c r="F1355" s="1">
        <v>0</v>
      </c>
      <c r="G1355" s="2">
        <f t="shared" si="24"/>
        <v>34424.448900000003</v>
      </c>
      <c r="H1355" s="2">
        <f t="shared" si="27"/>
        <v>0.85999999998603016</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144911.22</v>
      </c>
      <c r="D1358" s="1">
        <f>'RAS-funkcijski'!E64</f>
        <v>176150.56</v>
      </c>
      <c r="E1358" s="1">
        <v>0</v>
      </c>
      <c r="F1358" s="1">
        <v>0</v>
      </c>
      <c r="G1358" s="2">
        <f t="shared" si="24"/>
        <v>29832.740399999995</v>
      </c>
      <c r="H1358" s="2">
        <f t="shared" si="27"/>
        <v>0.66000000000349246</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28639.360000000001</v>
      </c>
      <c r="D1359" s="1">
        <f>'RAS-funkcijski'!E65</f>
        <v>39043</v>
      </c>
      <c r="E1359" s="1">
        <v>0</v>
      </c>
      <c r="F1359" s="1">
        <v>0</v>
      </c>
      <c r="G1359" s="2">
        <f t="shared" si="24"/>
        <v>6510.2469600000004</v>
      </c>
      <c r="H1359" s="2">
        <f t="shared" si="27"/>
        <v>0.36000000000058208</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83447.490000000005</v>
      </c>
      <c r="D1360" s="1">
        <f>'RAS-funkcijski'!E66</f>
        <v>33683.06</v>
      </c>
      <c r="E1360" s="1">
        <v>0</v>
      </c>
      <c r="F1360" s="1">
        <v>0</v>
      </c>
      <c r="G1360" s="2">
        <f t="shared" si="24"/>
        <v>9350.4438200000004</v>
      </c>
      <c r="H1360" s="2">
        <f t="shared" si="27"/>
        <v>0.55000000000291038</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83447.490000000005</v>
      </c>
      <c r="D1362" s="1">
        <f>'RAS-funkcijski'!E68</f>
        <v>33683.06</v>
      </c>
      <c r="E1362" s="1">
        <v>0</v>
      </c>
      <c r="F1362" s="1">
        <v>0</v>
      </c>
      <c r="G1362" s="2">
        <f t="shared" si="24"/>
        <v>9652.0710399999989</v>
      </c>
      <c r="H1362" s="2">
        <f t="shared" si="27"/>
        <v>0.55000000000291038</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96600</v>
      </c>
      <c r="D1368" s="1">
        <f>'RAS-funkcijski'!E74</f>
        <v>64055.08</v>
      </c>
      <c r="E1368" s="1">
        <v>0</v>
      </c>
      <c r="F1368" s="1">
        <v>0</v>
      </c>
      <c r="G1368" s="2">
        <f t="shared" si="24"/>
        <v>15729.711200000002</v>
      </c>
      <c r="H1368" s="2">
        <f t="shared" si="27"/>
        <v>8.000000000174623E-2</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1866112.99</v>
      </c>
      <c r="D1369" s="1">
        <f>'RAS-funkcijski'!E75</f>
        <v>1723280.96</v>
      </c>
      <c r="E1369" s="1">
        <v>0</v>
      </c>
      <c r="F1369" s="1">
        <v>0</v>
      </c>
      <c r="G1369" s="2">
        <f t="shared" si="24"/>
        <v>377199.91860999994</v>
      </c>
      <c r="H1369" s="2">
        <f t="shared" si="27"/>
        <v>5.0000000046566129E-2</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1216493.6200000001</v>
      </c>
      <c r="D1370" s="1">
        <f>'RAS-funkcijski'!E76</f>
        <v>566519.19999999995</v>
      </c>
      <c r="E1370" s="1">
        <v>0</v>
      </c>
      <c r="F1370" s="1">
        <v>0</v>
      </c>
      <c r="G1370" s="2">
        <f t="shared" si="24"/>
        <v>169166.30544</v>
      </c>
      <c r="H1370" s="2">
        <f t="shared" si="27"/>
        <v>0.57999999984167516</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249998.67</v>
      </c>
      <c r="D1372" s="1">
        <f>'RAS-funkcijski'!E78</f>
        <v>323035.21999999997</v>
      </c>
      <c r="E1372" s="1">
        <v>0</v>
      </c>
      <c r="F1372" s="1">
        <v>0</v>
      </c>
      <c r="G1372" s="2">
        <f t="shared" si="24"/>
        <v>66309.114139999991</v>
      </c>
      <c r="H1372" s="2">
        <f t="shared" si="27"/>
        <v>0.54999999995925464</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281647.28999999998</v>
      </c>
      <c r="D1373" s="1">
        <f>'RAS-funkcijski'!E79</f>
        <v>666042.07999999996</v>
      </c>
      <c r="E1373" s="1">
        <v>0</v>
      </c>
      <c r="F1373" s="1">
        <v>0</v>
      </c>
      <c r="G1373" s="2">
        <f t="shared" si="24"/>
        <v>121029.85874999998</v>
      </c>
      <c r="H1373" s="2">
        <f t="shared" si="27"/>
        <v>0.36999999993713573</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117973.41</v>
      </c>
      <c r="D1375" s="1">
        <f>'RAS-funkcijski'!E81</f>
        <v>167684.46</v>
      </c>
      <c r="E1375" s="1">
        <v>0</v>
      </c>
      <c r="F1375" s="1">
        <v>0</v>
      </c>
      <c r="G1375" s="2">
        <f t="shared" si="24"/>
        <v>34907.359409999997</v>
      </c>
      <c r="H1375" s="2">
        <f t="shared" si="27"/>
        <v>0.86999999999534339</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651230.38</v>
      </c>
      <c r="D1376" s="1">
        <f>'RAS-funkcijski'!E82</f>
        <v>720864.15</v>
      </c>
      <c r="E1376" s="1">
        <v>0</v>
      </c>
      <c r="F1376" s="1">
        <v>0</v>
      </c>
      <c r="G1376" s="2">
        <f t="shared" si="24"/>
        <v>163250.77704000002</v>
      </c>
      <c r="H1376" s="2">
        <f t="shared" si="27"/>
        <v>0.53000000002793968</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408623.16</v>
      </c>
      <c r="D1378" s="1">
        <f>'RAS-funkcijski'!E84</f>
        <v>501574.98</v>
      </c>
      <c r="E1378" s="1">
        <v>0</v>
      </c>
      <c r="F1378" s="1">
        <v>0</v>
      </c>
      <c r="G1378" s="2">
        <f t="shared" si="24"/>
        <v>112941.84959999999</v>
      </c>
      <c r="H1378" s="2">
        <f t="shared" si="27"/>
        <v>0.17999999999301508</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90000</v>
      </c>
      <c r="D1379" s="1">
        <f>'RAS-funkcijski'!E85</f>
        <v>70000</v>
      </c>
      <c r="E1379" s="1">
        <v>0</v>
      </c>
      <c r="F1379" s="1">
        <v>0</v>
      </c>
      <c r="G1379" s="2">
        <f t="shared" si="24"/>
        <v>18630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152607.22</v>
      </c>
      <c r="D1382" s="1">
        <f>'RAS-funkcijski'!E88</f>
        <v>149289.17000000001</v>
      </c>
      <c r="E1382" s="1">
        <v>0</v>
      </c>
      <c r="F1382" s="1">
        <v>0</v>
      </c>
      <c r="G1382" s="2">
        <f t="shared" si="24"/>
        <v>37899.587039999999</v>
      </c>
      <c r="H1382" s="2">
        <f t="shared" si="27"/>
        <v>0.39000000001396984</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128916655.82000002</v>
      </c>
      <c r="D1383" s="1">
        <f>'RAS-funkcijski'!E89</f>
        <v>55439190.780000001</v>
      </c>
      <c r="E1383" s="1">
        <v>0</v>
      </c>
      <c r="F1383" s="1">
        <v>0</v>
      </c>
      <c r="G1383" s="2">
        <f t="shared" si="24"/>
        <v>20382578.177300006</v>
      </c>
      <c r="H1383" s="2">
        <f t="shared" si="27"/>
        <v>0.39999997615814209</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381375.42</v>
      </c>
      <c r="D1384" s="1">
        <f>'RAS-funkcijski'!E90</f>
        <v>325071.5</v>
      </c>
      <c r="E1384" s="1">
        <v>0</v>
      </c>
      <c r="F1384" s="1">
        <v>0</v>
      </c>
      <c r="G1384" s="2">
        <f t="shared" si="24"/>
        <v>88710.584119999985</v>
      </c>
      <c r="H1384" s="2">
        <f t="shared" si="27"/>
        <v>0.91999999998370185</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381375.42</v>
      </c>
      <c r="D1385" s="1">
        <f>'RAS-funkcijski'!E91</f>
        <v>325071.5</v>
      </c>
      <c r="E1385" s="1">
        <v>0</v>
      </c>
      <c r="F1385" s="1">
        <v>0</v>
      </c>
      <c r="G1385" s="2">
        <f t="shared" si="24"/>
        <v>89742.102539999993</v>
      </c>
      <c r="H1385" s="2">
        <f t="shared" si="27"/>
        <v>0.91999999998370185</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17672529.600000001</v>
      </c>
      <c r="D1388" s="1">
        <f>'RAS-funkcijski'!E94</f>
        <v>21320930.219999999</v>
      </c>
      <c r="E1388" s="1">
        <v>0</v>
      </c>
      <c r="F1388" s="1">
        <v>0</v>
      </c>
      <c r="G1388" s="2">
        <f t="shared" si="24"/>
        <v>5428295.1036</v>
      </c>
      <c r="H1388" s="2">
        <f t="shared" si="27"/>
        <v>0.61999999731779099</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17672529.600000001</v>
      </c>
      <c r="D1389" s="1">
        <f>'RAS-funkcijski'!E95</f>
        <v>21320930.219999999</v>
      </c>
      <c r="E1389" s="1">
        <v>0</v>
      </c>
      <c r="F1389" s="1">
        <v>0</v>
      </c>
      <c r="G1389" s="2">
        <f t="shared" si="24"/>
        <v>5488609.49364</v>
      </c>
      <c r="H1389" s="2">
        <f t="shared" si="27"/>
        <v>0.61999999731779099</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104092741.33000001</v>
      </c>
      <c r="D1393" s="1">
        <f>'RAS-funkcijski'!E99</f>
        <v>25570067.199999999</v>
      </c>
      <c r="E1393" s="1">
        <v>0</v>
      </c>
      <c r="F1393" s="1">
        <v>0</v>
      </c>
      <c r="G1393" s="2">
        <f t="shared" si="24"/>
        <v>14747123.19435</v>
      </c>
      <c r="H1393" s="2">
        <f t="shared" si="27"/>
        <v>0.53000001236796379</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85845266.620000005</v>
      </c>
      <c r="D1394" s="1">
        <f>'RAS-funkcijski'!E100</f>
        <v>0</v>
      </c>
      <c r="E1394" s="1">
        <v>0</v>
      </c>
      <c r="F1394" s="1">
        <v>0</v>
      </c>
      <c r="G1394" s="2">
        <f t="shared" si="24"/>
        <v>8241145.5955200009</v>
      </c>
      <c r="H1394" s="2">
        <f t="shared" si="27"/>
        <v>0.37999999523162842</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18247474.710000001</v>
      </c>
      <c r="D1395" s="1">
        <f>'RAS-funkcijski'!E101</f>
        <v>25570067.199999999</v>
      </c>
      <c r="E1395" s="1">
        <v>0</v>
      </c>
      <c r="F1395" s="1">
        <v>0</v>
      </c>
      <c r="G1395" s="2">
        <f t="shared" si="24"/>
        <v>6730598.0836699996</v>
      </c>
      <c r="H1395" s="2">
        <f t="shared" si="27"/>
        <v>0.48999999836087227</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6732954.0599999996</v>
      </c>
      <c r="D1398" s="1">
        <f>'RAS-funkcijski'!E104</f>
        <v>8223121.8600000003</v>
      </c>
      <c r="E1398" s="1">
        <v>0</v>
      </c>
      <c r="F1398" s="1">
        <v>0</v>
      </c>
      <c r="G1398" s="2">
        <f t="shared" si="24"/>
        <v>2317919.7779999999</v>
      </c>
      <c r="H1398" s="2">
        <f t="shared" si="27"/>
        <v>0.19999999925494194</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37055.410000000003</v>
      </c>
      <c r="D1399" s="1">
        <f>'RAS-funkcijski'!E105</f>
        <v>0</v>
      </c>
      <c r="E1399" s="1">
        <v>0</v>
      </c>
      <c r="F1399" s="1">
        <v>0</v>
      </c>
      <c r="G1399" s="2">
        <f t="shared" si="24"/>
        <v>3742.5964100000006</v>
      </c>
      <c r="H1399" s="2">
        <f t="shared" si="27"/>
        <v>0.41000000000349246</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3016892.3600000003</v>
      </c>
      <c r="D1401" s="1">
        <f>'RAS-funkcijski'!E107</f>
        <v>3347176.83</v>
      </c>
      <c r="E1401" s="1">
        <v>0</v>
      </c>
      <c r="F1401" s="1">
        <v>0</v>
      </c>
      <c r="G1401" s="2">
        <f t="shared" si="24"/>
        <v>1000258.3400600001</v>
      </c>
      <c r="H1401" s="2">
        <f t="shared" si="27"/>
        <v>0.53000000026077032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318280.94</v>
      </c>
      <c r="D1402" s="1">
        <f>'RAS-funkcijski'!E108</f>
        <v>379480.29</v>
      </c>
      <c r="E1402" s="1">
        <v>0</v>
      </c>
      <c r="F1402" s="1">
        <v>0</v>
      </c>
      <c r="G1402" s="2">
        <f t="shared" si="24"/>
        <v>112033.11807999999</v>
      </c>
      <c r="H1402" s="2">
        <f t="shared" si="27"/>
        <v>0.34999999997671694</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2366119.37</v>
      </c>
      <c r="D1403" s="1">
        <f>'RAS-funkcijski'!E109</f>
        <v>2562341.36</v>
      </c>
      <c r="E1403" s="1">
        <v>0</v>
      </c>
      <c r="F1403" s="1">
        <v>0</v>
      </c>
      <c r="G1403" s="2">
        <f t="shared" si="24"/>
        <v>786534.21944999998</v>
      </c>
      <c r="H1403" s="2">
        <f t="shared" si="27"/>
        <v>0.72999999998137355</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173606.16</v>
      </c>
      <c r="D1405" s="1">
        <f>'RAS-funkcijski'!E111</f>
        <v>192878.1</v>
      </c>
      <c r="E1405" s="1">
        <v>0</v>
      </c>
      <c r="F1405" s="1">
        <v>0</v>
      </c>
      <c r="G1405" s="2">
        <f t="shared" si="24"/>
        <v>59851.772519999999</v>
      </c>
      <c r="H1405" s="2">
        <f t="shared" si="27"/>
        <v>0.26000000000931323</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158885.89000000001</v>
      </c>
      <c r="D1407" s="1">
        <f>'RAS-funkcijski'!E113</f>
        <v>212477.08</v>
      </c>
      <c r="E1407" s="1">
        <v>0</v>
      </c>
      <c r="F1407" s="1">
        <v>0</v>
      </c>
      <c r="G1407" s="2">
        <f t="shared" si="24"/>
        <v>63638.565450000002</v>
      </c>
      <c r="H1407" s="2">
        <f t="shared" si="27"/>
        <v>0.18999999997322448</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75168844.780000001</v>
      </c>
      <c r="D1408" s="1">
        <f>'RAS-funkcijski'!E114</f>
        <v>84043884.280000001</v>
      </c>
      <c r="E1408" s="1">
        <v>0</v>
      </c>
      <c r="F1408" s="1">
        <v>0</v>
      </c>
      <c r="G1408" s="2">
        <f t="shared" si="24"/>
        <v>26758227.467399999</v>
      </c>
      <c r="H1408" s="2">
        <f t="shared" si="27"/>
        <v>0.5</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30930611.539999999</v>
      </c>
      <c r="D1409" s="1">
        <f>'RAS-funkcijski'!E115</f>
        <v>38126640.25</v>
      </c>
      <c r="E1409" s="1">
        <v>0</v>
      </c>
      <c r="F1409" s="1">
        <v>0</v>
      </c>
      <c r="G1409" s="2">
        <f t="shared" si="24"/>
        <v>11897412.01644</v>
      </c>
      <c r="H1409" s="2">
        <f t="shared" si="27"/>
        <v>0.71000000089406967</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5839.79</v>
      </c>
      <c r="D1410" s="1">
        <f>'RAS-funkcijski'!E116</f>
        <v>7400</v>
      </c>
      <c r="E1410" s="1">
        <v>0</v>
      </c>
      <c r="F1410" s="1">
        <v>0</v>
      </c>
      <c r="G1410" s="2">
        <f t="shared" si="24"/>
        <v>2311.6564800000001</v>
      </c>
      <c r="H1410" s="2">
        <f t="shared" si="27"/>
        <v>0.21000000000003638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30924771.75</v>
      </c>
      <c r="D1411" s="1">
        <f>'RAS-funkcijski'!E117</f>
        <v>38119240.25</v>
      </c>
      <c r="E1411" s="1">
        <v>0</v>
      </c>
      <c r="F1411" s="1">
        <v>0</v>
      </c>
      <c r="G1411" s="2">
        <f t="shared" si="24"/>
        <v>12109447.504250001</v>
      </c>
      <c r="H1411" s="2">
        <f t="shared" si="27"/>
        <v>0.5</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35075412.039999999</v>
      </c>
      <c r="D1412" s="1">
        <f>'RAS-funkcijski'!E118</f>
        <v>34770646.719999999</v>
      </c>
      <c r="E1412" s="1">
        <v>0</v>
      </c>
      <c r="F1412" s="1">
        <v>0</v>
      </c>
      <c r="G1412" s="2">
        <f t="shared" si="24"/>
        <v>11926304.42472</v>
      </c>
      <c r="H1412" s="2">
        <f t="shared" si="27"/>
        <v>0.32000000029802322</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35075412.039999999</v>
      </c>
      <c r="D1414" s="1">
        <f>'RAS-funkcijski'!E120</f>
        <v>34770646.719999999</v>
      </c>
      <c r="E1414" s="1">
        <v>0</v>
      </c>
      <c r="F1414" s="1">
        <v>0</v>
      </c>
      <c r="G1414" s="2">
        <f t="shared" si="24"/>
        <v>12135537.83568</v>
      </c>
      <c r="H1414" s="2">
        <f t="shared" si="27"/>
        <v>0.32000000029802322</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9162821.1999999993</v>
      </c>
      <c r="D1420" s="1">
        <f>'RAS-funkcijski'!E126</f>
        <v>11101930.65</v>
      </c>
      <c r="E1420" s="1">
        <v>0</v>
      </c>
      <c r="F1420" s="1">
        <v>0</v>
      </c>
      <c r="G1420" s="2">
        <f t="shared" si="24"/>
        <v>3826735.2649999997</v>
      </c>
      <c r="H1420" s="2">
        <f t="shared" si="27"/>
        <v>0.54999999888241291</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44666.66</v>
      </c>
      <c r="E1422" s="1">
        <v>0</v>
      </c>
      <c r="F1422" s="1">
        <v>0</v>
      </c>
      <c r="G1422" s="2">
        <f t="shared" si="24"/>
        <v>11077.331680000001</v>
      </c>
      <c r="H1422" s="2">
        <f t="shared" si="27"/>
        <v>0.33999999999650754</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5218026.3600000003</v>
      </c>
      <c r="D1423" s="1">
        <f>'RAS-funkcijski'!E129</f>
        <v>5957400.8499999996</v>
      </c>
      <c r="E1423" s="1">
        <v>0</v>
      </c>
      <c r="F1423" s="1">
        <v>0</v>
      </c>
      <c r="G1423" s="2">
        <f t="shared" si="24"/>
        <v>2141603.5074999998</v>
      </c>
      <c r="H1423" s="2">
        <f t="shared" si="27"/>
        <v>0.51000000070780516</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4661313.2300000004</v>
      </c>
      <c r="D1427" s="1">
        <f>'RAS-funkcijski'!E133</f>
        <v>5305698.46</v>
      </c>
      <c r="E1427" s="1">
        <v>0</v>
      </c>
      <c r="F1427" s="1">
        <v>0</v>
      </c>
      <c r="G1427" s="2">
        <f t="shared" si="24"/>
        <v>1970179.60935</v>
      </c>
      <c r="H1427" s="2">
        <f t="shared" si="27"/>
        <v>0.69000000040978193</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356362.35</v>
      </c>
      <c r="D1429" s="1">
        <f>'RAS-funkcijski'!E135</f>
        <v>331155</v>
      </c>
      <c r="E1429" s="1">
        <v>0</v>
      </c>
      <c r="F1429" s="1">
        <v>0</v>
      </c>
      <c r="G1429" s="2">
        <f t="shared" si="24"/>
        <v>133446.07785</v>
      </c>
      <c r="H1429" s="2">
        <f t="shared" si="27"/>
        <v>0.34999999997671694</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200350.78</v>
      </c>
      <c r="D1432" s="1">
        <f>'RAS-funkcijski'!E138</f>
        <v>300505.65000000002</v>
      </c>
      <c r="E1432" s="1">
        <v>0</v>
      </c>
      <c r="F1432" s="1">
        <v>0</v>
      </c>
      <c r="G1432" s="2">
        <f t="shared" si="24"/>
        <v>107382.51872000001</v>
      </c>
      <c r="H1432" s="2">
        <f t="shared" si="27"/>
        <v>0.56999999997788109</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20041.740000000002</v>
      </c>
      <c r="E1434" s="1">
        <v>0</v>
      </c>
      <c r="F1434" s="1">
        <v>0</v>
      </c>
      <c r="G1434" s="2">
        <f t="shared" si="24"/>
        <v>5451.3532800000012</v>
      </c>
      <c r="H1434" s="2">
        <f t="shared" si="27"/>
        <v>0.25999999999839929</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232760407.26000005</v>
      </c>
      <c r="D1435" s="13">
        <f>'RAS-funkcijski'!E141</f>
        <v>178287006.21000001</v>
      </c>
      <c r="E1435" s="13">
        <v>0</v>
      </c>
      <c r="F1435" s="13">
        <v>0</v>
      </c>
      <c r="G1435" s="14">
        <f t="shared" si="24"/>
        <v>80738815.496160015</v>
      </c>
      <c r="H1435" s="14">
        <f t="shared" si="27"/>
        <v>0.47000005841255188</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680888.12</v>
      </c>
      <c r="D1436" s="6">
        <f>'P-VRIO'!E5</f>
        <v>368787.41</v>
      </c>
      <c r="E1436" s="6">
        <v>0</v>
      </c>
      <c r="F1436" s="6">
        <v>0</v>
      </c>
      <c r="G1436" s="7">
        <f t="shared" si="24"/>
        <v>1418.4629399999999</v>
      </c>
      <c r="H1436" s="7">
        <f t="shared" si="27"/>
        <v>0.52999999996973202</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54661.5</v>
      </c>
      <c r="D1437" s="1">
        <f>'P-VRIO'!E6</f>
        <v>83055.56</v>
      </c>
      <c r="E1437" s="1">
        <v>0</v>
      </c>
      <c r="F1437" s="1">
        <v>0</v>
      </c>
      <c r="G1437" s="2">
        <f t="shared" si="24"/>
        <v>441.54524000000004</v>
      </c>
      <c r="H1437" s="2">
        <f t="shared" si="27"/>
        <v>0.94000000000232831</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54661.5</v>
      </c>
      <c r="D1438" s="1">
        <f>'P-VRIO'!E7</f>
        <v>9385.58</v>
      </c>
      <c r="E1438" s="1">
        <v>0</v>
      </c>
      <c r="F1438" s="1">
        <v>0</v>
      </c>
      <c r="G1438" s="2">
        <f t="shared" si="24"/>
        <v>220.29798</v>
      </c>
      <c r="H1438" s="2">
        <f t="shared" si="27"/>
        <v>0.92000000000007276</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270.73</v>
      </c>
      <c r="D1439" s="1">
        <f>'P-VRIO'!E8</f>
        <v>0</v>
      </c>
      <c r="E1439" s="1">
        <v>0</v>
      </c>
      <c r="F1439" s="1">
        <v>0</v>
      </c>
      <c r="G1439" s="2">
        <f t="shared" si="24"/>
        <v>1.0829200000000001</v>
      </c>
      <c r="H1439" s="2">
        <f t="shared" si="27"/>
        <v>0.26999999999998181</v>
      </c>
      <c r="I1439" s="10">
        <f t="shared" ref="I1439:I1444" si="28">G1439*H1439</f>
        <v>0.29238839999998034</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54390.77</v>
      </c>
      <c r="D1440" s="1">
        <f>'P-VRIO'!E9</f>
        <v>9385.58</v>
      </c>
      <c r="E1440" s="1">
        <v>0</v>
      </c>
      <c r="F1440" s="1">
        <v>0</v>
      </c>
      <c r="G1440" s="2">
        <f t="shared" si="24"/>
        <v>365.80964999999998</v>
      </c>
      <c r="H1440" s="2">
        <f t="shared" si="27"/>
        <v>0.65000000000327418</v>
      </c>
      <c r="I1440" s="10">
        <f t="shared" si="28"/>
        <v>237.77627250119772</v>
      </c>
      <c r="J1440" s="2">
        <f>IF(AND(Skriveni!C1440&lt;&gt;0,Skriveni!D1440&lt;&gt;0),1,0)</f>
        <v>1</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73669.98</v>
      </c>
      <c r="E1445" s="1">
        <v>0</v>
      </c>
      <c r="F1445" s="1">
        <v>0</v>
      </c>
      <c r="G1445" s="2">
        <f t="shared" si="24"/>
        <v>1473.3996</v>
      </c>
      <c r="H1445" s="2">
        <f t="shared" si="27"/>
        <v>2.0000000004074536E-2</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73669.98</v>
      </c>
      <c r="E1451" s="1">
        <v>0</v>
      </c>
      <c r="F1451" s="1">
        <v>0</v>
      </c>
      <c r="G1451" s="2">
        <f t="shared" si="24"/>
        <v>2357.4393599999999</v>
      </c>
      <c r="H1451" s="2">
        <f t="shared" si="27"/>
        <v>2.0000000004074536E-2</v>
      </c>
      <c r="I1451" s="10">
        <f t="shared" si="29"/>
        <v>47.148787209605466</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626226.62</v>
      </c>
      <c r="D1453" s="1">
        <f>'P-VRIO'!E22</f>
        <v>285731.84999999998</v>
      </c>
      <c r="E1453" s="1">
        <v>0</v>
      </c>
      <c r="F1453" s="1">
        <v>0</v>
      </c>
      <c r="G1453" s="2">
        <f t="shared" si="24"/>
        <v>21558.425759999998</v>
      </c>
      <c r="H1453" s="2">
        <f t="shared" si="27"/>
        <v>0.53000000002793968</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626226.62</v>
      </c>
      <c r="D1454" s="1">
        <f>'P-VRIO'!E23</f>
        <v>283929.70999999996</v>
      </c>
      <c r="E1454" s="1">
        <v>0</v>
      </c>
      <c r="F1454" s="1">
        <v>0</v>
      </c>
      <c r="G1454" s="2">
        <f t="shared" si="24"/>
        <v>22687.634759999997</v>
      </c>
      <c r="H1454" s="2">
        <f t="shared" si="27"/>
        <v>0.67000000004190952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113165.62</v>
      </c>
      <c r="E1455" s="1">
        <v>0</v>
      </c>
      <c r="F1455" s="1">
        <v>0</v>
      </c>
      <c r="G1455" s="2">
        <f t="shared" si="24"/>
        <v>4526.6247999999996</v>
      </c>
      <c r="H1455" s="2">
        <f t="shared" si="27"/>
        <v>0.38000000000465661</v>
      </c>
      <c r="I1455" s="10">
        <f t="shared" ref="I1455:I1460" si="30">G1455*H1455</f>
        <v>1720.1174240210785</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613407.64</v>
      </c>
      <c r="D1456" s="1">
        <f>'P-VRIO'!E25</f>
        <v>170764.09</v>
      </c>
      <c r="E1456" s="1">
        <v>0</v>
      </c>
      <c r="F1456" s="1">
        <v>0</v>
      </c>
      <c r="G1456" s="2">
        <f t="shared" si="24"/>
        <v>20053.652220000004</v>
      </c>
      <c r="H1456" s="2">
        <f t="shared" si="27"/>
        <v>0.4499999999825377</v>
      </c>
      <c r="I1456" s="10">
        <f t="shared" si="30"/>
        <v>9024.1434986498189</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12818.98</v>
      </c>
      <c r="D1460" s="1">
        <f>'P-VRIO'!E29</f>
        <v>0</v>
      </c>
      <c r="E1460" s="1">
        <v>0</v>
      </c>
      <c r="F1460" s="1">
        <v>0</v>
      </c>
      <c r="G1460" s="2">
        <f t="shared" si="24"/>
        <v>320.47450000000003</v>
      </c>
      <c r="H1460" s="2">
        <f t="shared" si="27"/>
        <v>2.0000000000436557E-2</v>
      </c>
      <c r="I1460" s="10">
        <f t="shared" si="30"/>
        <v>6.4094900001399067</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1802.14</v>
      </c>
      <c r="E1461" s="1">
        <v>0</v>
      </c>
      <c r="F1461" s="1">
        <v>0</v>
      </c>
      <c r="G1461" s="2">
        <f t="shared" si="24"/>
        <v>93.711280000000002</v>
      </c>
      <c r="H1461" s="2">
        <f t="shared" si="27"/>
        <v>0.14000000000010004</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1802.14</v>
      </c>
      <c r="E1467" s="1">
        <v>0</v>
      </c>
      <c r="F1467" s="1">
        <v>0</v>
      </c>
      <c r="G1467" s="2">
        <f t="shared" si="24"/>
        <v>115.33696</v>
      </c>
      <c r="H1467" s="2">
        <f t="shared" si="27"/>
        <v>0.14000000000010004</v>
      </c>
      <c r="I1467" s="10">
        <f t="shared" si="31"/>
        <v>16.14717440001154</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46693.229999999996</v>
      </c>
      <c r="E1469" s="1">
        <v>0</v>
      </c>
      <c r="F1469" s="1">
        <v>0</v>
      </c>
      <c r="G1469" s="2">
        <f t="shared" si="24"/>
        <v>3175.1396399999999</v>
      </c>
      <c r="H1469" s="2">
        <f t="shared" si="27"/>
        <v>0.22999999999592546</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1176.95</v>
      </c>
      <c r="E1470" s="1">
        <v>0</v>
      </c>
      <c r="F1470" s="1">
        <v>0</v>
      </c>
      <c r="G1470" s="2">
        <f t="shared" si="24"/>
        <v>82.386500000000012</v>
      </c>
      <c r="H1470" s="2">
        <f t="shared" si="27"/>
        <v>4.9999999999954525E-2</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1176.95</v>
      </c>
      <c r="E1471" s="1">
        <v>0</v>
      </c>
      <c r="F1471" s="1">
        <v>0</v>
      </c>
      <c r="G1471" s="2">
        <f t="shared" si="24"/>
        <v>84.740399999999994</v>
      </c>
      <c r="H1471" s="2">
        <f t="shared" si="27"/>
        <v>4.9999999999954525E-2</v>
      </c>
      <c r="I1471" s="10">
        <f t="shared" ref="I1471:I1474" si="32">G1471*H1471</f>
        <v>4.2370199999961464</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45516.28</v>
      </c>
      <c r="E1475" s="1">
        <v>0</v>
      </c>
      <c r="F1475" s="1">
        <v>0</v>
      </c>
      <c r="G1475" s="2">
        <f t="shared" si="24"/>
        <v>3641.3024</v>
      </c>
      <c r="H1475" s="2">
        <f t="shared" si="27"/>
        <v>0.27999999999883585</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45516.28</v>
      </c>
      <c r="E1476" s="1">
        <v>0</v>
      </c>
      <c r="F1476" s="1">
        <v>0</v>
      </c>
      <c r="G1476" s="2">
        <f t="shared" si="24"/>
        <v>3732.3349600000001</v>
      </c>
      <c r="H1476" s="2">
        <f t="shared" si="27"/>
        <v>0.27999999999883585</v>
      </c>
      <c r="I1476" s="10">
        <f t="shared" ref="I1476:I1479" si="33">G1476*H1476</f>
        <v>1045.053788795655</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27179147.16</v>
      </c>
      <c r="D1480" s="6"/>
      <c r="E1480" s="6">
        <v>0</v>
      </c>
      <c r="F1480" s="6">
        <v>0</v>
      </c>
      <c r="G1480" s="7">
        <f t="shared" ref="G1480:G1580" si="34">B1480/1000*C1480</f>
        <v>27179.14716</v>
      </c>
      <c r="H1480" s="7">
        <f t="shared" ref="H1480:H1580" si="35">ABS(C1480-ROUND(C1480,0))</f>
        <v>0.16000000014901161</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187048087.59000003</v>
      </c>
      <c r="D1481" s="1">
        <v>0</v>
      </c>
      <c r="E1481" s="1">
        <v>0</v>
      </c>
      <c r="F1481" s="1">
        <v>0</v>
      </c>
      <c r="G1481" s="2">
        <f t="shared" si="34"/>
        <v>374096.17518000008</v>
      </c>
      <c r="H1481" s="2">
        <f t="shared" si="35"/>
        <v>0.40999996662139893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224693.9</v>
      </c>
      <c r="D1482" s="1">
        <v>0</v>
      </c>
      <c r="E1482" s="1">
        <v>0</v>
      </c>
      <c r="F1482" s="1">
        <v>0</v>
      </c>
      <c r="G1482" s="2">
        <f t="shared" si="34"/>
        <v>674.08169999999996</v>
      </c>
      <c r="H1482" s="2">
        <f t="shared" si="35"/>
        <v>0.10000000000582077</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162401436.65000001</v>
      </c>
      <c r="D1483" s="1">
        <v>0</v>
      </c>
      <c r="E1483" s="1">
        <v>0</v>
      </c>
      <c r="F1483" s="1">
        <v>0</v>
      </c>
      <c r="G1483" s="2">
        <f t="shared" si="34"/>
        <v>649605.74660000007</v>
      </c>
      <c r="H1483" s="2">
        <f t="shared" si="35"/>
        <v>0.34999999403953552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111888387.02</v>
      </c>
      <c r="D1484" s="1">
        <v>0</v>
      </c>
      <c r="E1484" s="1">
        <v>0</v>
      </c>
      <c r="F1484" s="1">
        <v>0</v>
      </c>
      <c r="G1484" s="2">
        <f t="shared" si="34"/>
        <v>559441.9351</v>
      </c>
      <c r="H1484" s="2">
        <f t="shared" si="35"/>
        <v>1.9999995827674866E-2</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36405301.850000001</v>
      </c>
      <c r="D1485" s="1">
        <v>0</v>
      </c>
      <c r="E1485" s="1">
        <v>0</v>
      </c>
      <c r="F1485" s="1">
        <v>0</v>
      </c>
      <c r="G1485" s="2">
        <f t="shared" si="34"/>
        <v>218431.81110000002</v>
      </c>
      <c r="H1485" s="2">
        <f t="shared" si="35"/>
        <v>0.14999999850988388</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254550.18</v>
      </c>
      <c r="D1486" s="1">
        <v>0</v>
      </c>
      <c r="E1486" s="1">
        <v>0</v>
      </c>
      <c r="F1486" s="1">
        <v>0</v>
      </c>
      <c r="G1486" s="2">
        <f t="shared" si="34"/>
        <v>1781.8512599999999</v>
      </c>
      <c r="H1486" s="2">
        <f t="shared" si="35"/>
        <v>0.17999999999301508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1267597.94</v>
      </c>
      <c r="D1487" s="1">
        <v>0</v>
      </c>
      <c r="E1487" s="1">
        <v>0</v>
      </c>
      <c r="F1487" s="1">
        <v>0</v>
      </c>
      <c r="G1487" s="2">
        <f t="shared" si="34"/>
        <v>10140.783519999999</v>
      </c>
      <c r="H1487" s="2">
        <f t="shared" si="35"/>
        <v>6.0000000055879354E-2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478412.54</v>
      </c>
      <c r="D1488" s="1">
        <v>0</v>
      </c>
      <c r="E1488" s="1">
        <v>0</v>
      </c>
      <c r="F1488" s="1">
        <v>0</v>
      </c>
      <c r="G1488" s="2">
        <f>B1488/1000*C1488</f>
        <v>4305.7128599999996</v>
      </c>
      <c r="H1488" s="2">
        <f>ABS(C1488-ROUND(C1488,0))</f>
        <v>0.46000000002095476</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2422949.4300000002</v>
      </c>
      <c r="D1489" s="1">
        <v>0</v>
      </c>
      <c r="E1489" s="1">
        <v>0</v>
      </c>
      <c r="F1489" s="1">
        <v>0</v>
      </c>
      <c r="G1489" s="2">
        <f t="shared" si="34"/>
        <v>24229.494300000002</v>
      </c>
      <c r="H1489" s="2">
        <f t="shared" si="35"/>
        <v>0.43000000016763806</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3294966.55</v>
      </c>
      <c r="D1490" s="1">
        <v>0</v>
      </c>
      <c r="E1490" s="1">
        <v>0</v>
      </c>
      <c r="F1490" s="1">
        <v>0</v>
      </c>
      <c r="G1490" s="2">
        <f t="shared" si="34"/>
        <v>36244.632049999993</v>
      </c>
      <c r="H1490" s="2">
        <f t="shared" si="35"/>
        <v>0.45000000018626451</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6389271.1399999997</v>
      </c>
      <c r="D1491" s="1">
        <v>0</v>
      </c>
      <c r="E1491" s="1">
        <v>0</v>
      </c>
      <c r="F1491" s="1">
        <v>0</v>
      </c>
      <c r="G1491" s="2">
        <f t="shared" si="34"/>
        <v>76671.253679999994</v>
      </c>
      <c r="H1491" s="2">
        <f t="shared" si="35"/>
        <v>0.13999999966472387</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17020553.609999999</v>
      </c>
      <c r="D1492" s="1">
        <v>0</v>
      </c>
      <c r="E1492" s="1">
        <v>0</v>
      </c>
      <c r="F1492" s="1">
        <v>0</v>
      </c>
      <c r="G1492" s="2">
        <f t="shared" si="34"/>
        <v>221267.19692999998</v>
      </c>
      <c r="H1492" s="2">
        <f t="shared" si="35"/>
        <v>0.39000000059604645</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7401403.4299999997</v>
      </c>
      <c r="D1493" s="1">
        <v>0</v>
      </c>
      <c r="E1493" s="1">
        <v>0</v>
      </c>
      <c r="F1493" s="1">
        <v>0</v>
      </c>
      <c r="G1493" s="2">
        <f t="shared" si="34"/>
        <v>103619.64801999999</v>
      </c>
      <c r="H1493" s="2">
        <f t="shared" si="35"/>
        <v>0.42999999970197678</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7401403.4299999997</v>
      </c>
      <c r="D1497" s="1">
        <v>0</v>
      </c>
      <c r="E1497" s="1">
        <v>0</v>
      </c>
      <c r="F1497" s="1">
        <v>0</v>
      </c>
      <c r="G1497" s="2">
        <f t="shared" si="34"/>
        <v>133225.26173999999</v>
      </c>
      <c r="H1497" s="2">
        <f t="shared" si="35"/>
        <v>0.42999999970197678</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179074459.66</v>
      </c>
      <c r="D1499" s="1">
        <v>0</v>
      </c>
      <c r="E1499" s="1">
        <v>0</v>
      </c>
      <c r="F1499" s="1">
        <v>0</v>
      </c>
      <c r="G1499" s="2">
        <f t="shared" si="34"/>
        <v>3581489.1932000001</v>
      </c>
      <c r="H1499" s="2">
        <f t="shared" si="35"/>
        <v>0.34000000357627869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279818.58</v>
      </c>
      <c r="D1500" s="1">
        <v>0</v>
      </c>
      <c r="E1500" s="1">
        <v>0</v>
      </c>
      <c r="F1500" s="1">
        <v>0</v>
      </c>
      <c r="G1500" s="2">
        <f t="shared" si="34"/>
        <v>5876.1901800000005</v>
      </c>
      <c r="H1500" s="2">
        <f t="shared" si="35"/>
        <v>0.41999999998370185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158397544.96999997</v>
      </c>
      <c r="D1501" s="1">
        <v>0</v>
      </c>
      <c r="E1501" s="1">
        <v>0</v>
      </c>
      <c r="F1501" s="1">
        <v>0</v>
      </c>
      <c r="G1501" s="2">
        <f t="shared" si="34"/>
        <v>3484745.9893399989</v>
      </c>
      <c r="H1501" s="2">
        <f t="shared" si="35"/>
        <v>3.0000030994415283E-2</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109990933.02</v>
      </c>
      <c r="D1502" s="1">
        <v>0</v>
      </c>
      <c r="E1502" s="1">
        <v>0</v>
      </c>
      <c r="F1502" s="1">
        <v>0</v>
      </c>
      <c r="G1502" s="2">
        <f t="shared" si="34"/>
        <v>2529791.45946</v>
      </c>
      <c r="H1502" s="2">
        <f t="shared" si="35"/>
        <v>1.9999995827674866E-2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35937673.270000003</v>
      </c>
      <c r="D1503" s="1">
        <v>0</v>
      </c>
      <c r="E1503" s="1">
        <v>0</v>
      </c>
      <c r="F1503" s="1">
        <v>0</v>
      </c>
      <c r="G1503" s="2">
        <f t="shared" si="34"/>
        <v>862504.1584800001</v>
      </c>
      <c r="H1503" s="2">
        <f t="shared" si="35"/>
        <v>0.27000000327825546</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256554.07</v>
      </c>
      <c r="D1504" s="1">
        <v>0</v>
      </c>
      <c r="E1504" s="1">
        <v>0</v>
      </c>
      <c r="F1504" s="1">
        <v>0</v>
      </c>
      <c r="G1504" s="2">
        <f t="shared" si="34"/>
        <v>6413.8517500000007</v>
      </c>
      <c r="H1504" s="2">
        <f t="shared" si="35"/>
        <v>7.0000000006984919E-2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1267597.94</v>
      </c>
      <c r="D1505" s="1">
        <v>0</v>
      </c>
      <c r="E1505" s="1">
        <v>0</v>
      </c>
      <c r="F1505" s="1">
        <v>0</v>
      </c>
      <c r="G1505" s="2">
        <f t="shared" si="34"/>
        <v>32957.546439999998</v>
      </c>
      <c r="H1505" s="2">
        <f t="shared" si="35"/>
        <v>6.0000000055879354E-2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478412.54</v>
      </c>
      <c r="D1506" s="1">
        <v>0</v>
      </c>
      <c r="E1506" s="1">
        <v>0</v>
      </c>
      <c r="F1506" s="1">
        <v>0</v>
      </c>
      <c r="G1506" s="2">
        <f>B1506/1000*C1506</f>
        <v>12917.138579999999</v>
      </c>
      <c r="H1506" s="2">
        <f>ABS(C1506-ROUND(C1506,0))</f>
        <v>0.46000000002095476</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2585935.7599999998</v>
      </c>
      <c r="D1507" s="1">
        <v>0</v>
      </c>
      <c r="E1507" s="1">
        <v>0</v>
      </c>
      <c r="F1507" s="1">
        <v>0</v>
      </c>
      <c r="G1507" s="2">
        <f t="shared" si="34"/>
        <v>72406.201279999994</v>
      </c>
      <c r="H1507" s="2">
        <f t="shared" si="35"/>
        <v>0.24000000022351742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3310855.19</v>
      </c>
      <c r="D1508" s="1">
        <v>0</v>
      </c>
      <c r="E1508" s="1">
        <v>0</v>
      </c>
      <c r="F1508" s="1">
        <v>0</v>
      </c>
      <c r="G1508" s="2">
        <f t="shared" si="34"/>
        <v>96014.800510000001</v>
      </c>
      <c r="H1508" s="2">
        <f t="shared" si="35"/>
        <v>0.18999999994412065</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4569583.18</v>
      </c>
      <c r="D1509" s="1">
        <v>0</v>
      </c>
      <c r="E1509" s="1">
        <v>0</v>
      </c>
      <c r="F1509" s="1">
        <v>0</v>
      </c>
      <c r="G1509" s="2">
        <f t="shared" si="34"/>
        <v>137087.49539999999</v>
      </c>
      <c r="H1509" s="2">
        <f t="shared" si="35"/>
        <v>0.17999999970197678</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17238744.309999999</v>
      </c>
      <c r="D1510" s="1">
        <v>0</v>
      </c>
      <c r="E1510" s="1">
        <v>0</v>
      </c>
      <c r="F1510" s="1">
        <v>0</v>
      </c>
      <c r="G1510" s="2">
        <f t="shared" si="34"/>
        <v>534401.07360999996</v>
      </c>
      <c r="H1510" s="2">
        <f t="shared" si="35"/>
        <v>0.30999999865889549</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3158351.8</v>
      </c>
      <c r="D1511" s="1">
        <v>0</v>
      </c>
      <c r="E1511" s="1">
        <v>0</v>
      </c>
      <c r="F1511" s="1">
        <v>0</v>
      </c>
      <c r="G1511" s="2">
        <f t="shared" si="34"/>
        <v>101067.2576</v>
      </c>
      <c r="H1511" s="2">
        <f t="shared" si="35"/>
        <v>0.20000000018626451</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3158351.8</v>
      </c>
      <c r="D1515" s="1">
        <v>0</v>
      </c>
      <c r="E1515" s="1">
        <v>0</v>
      </c>
      <c r="F1515" s="1">
        <v>0</v>
      </c>
      <c r="G1515" s="2">
        <f t="shared" si="34"/>
        <v>113700.66479999998</v>
      </c>
      <c r="H1515" s="2">
        <f t="shared" si="35"/>
        <v>0.20000000018626451</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35152775.090000033</v>
      </c>
      <c r="D1517" s="1">
        <v>0</v>
      </c>
      <c r="E1517" s="1">
        <v>0</v>
      </c>
      <c r="F1517" s="1">
        <v>0</v>
      </c>
      <c r="G1517" s="2">
        <f t="shared" si="34"/>
        <v>1335805.4534200013</v>
      </c>
      <c r="H1517" s="2">
        <f t="shared" si="35"/>
        <v>9.0000033378601074E-2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2486934.69</v>
      </c>
      <c r="D1518" s="1">
        <v>0</v>
      </c>
      <c r="E1518" s="1">
        <v>0</v>
      </c>
      <c r="F1518" s="1">
        <v>0</v>
      </c>
      <c r="G1518" s="2">
        <f t="shared" si="34"/>
        <v>96990.452909999993</v>
      </c>
      <c r="H1518" s="2">
        <f t="shared" si="35"/>
        <v>0.31000000005587935</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47984.369999999995</v>
      </c>
      <c r="D1519" s="1">
        <v>0</v>
      </c>
      <c r="E1519" s="1">
        <v>0</v>
      </c>
      <c r="F1519" s="1">
        <v>0</v>
      </c>
      <c r="G1519" s="2">
        <f t="shared" si="34"/>
        <v>1919.3747999999998</v>
      </c>
      <c r="H1519" s="2">
        <f t="shared" si="35"/>
        <v>0.36999999999534339</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31780.3</v>
      </c>
      <c r="D1520" s="1">
        <v>0</v>
      </c>
      <c r="E1520" s="1">
        <v>0</v>
      </c>
      <c r="F1520" s="1">
        <v>0</v>
      </c>
      <c r="G1520" s="2">
        <f t="shared" si="34"/>
        <v>1302.9923000000001</v>
      </c>
      <c r="H1520" s="2">
        <f t="shared" si="35"/>
        <v>0.2999999999992724</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16204.07</v>
      </c>
      <c r="D1521" s="1">
        <v>0</v>
      </c>
      <c r="E1521" s="1">
        <v>0</v>
      </c>
      <c r="F1521" s="1">
        <v>0</v>
      </c>
      <c r="G1521" s="2">
        <f t="shared" si="34"/>
        <v>680.57094000000006</v>
      </c>
      <c r="H1521" s="2">
        <f t="shared" si="35"/>
        <v>6.9999999999708962E-2</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2223873.1199999996</v>
      </c>
      <c r="D1524" s="1">
        <v>0</v>
      </c>
      <c r="E1524" s="1">
        <v>0</v>
      </c>
      <c r="F1524" s="1">
        <v>0</v>
      </c>
      <c r="G1524" s="2">
        <f t="shared" si="34"/>
        <v>100074.29039999998</v>
      </c>
      <c r="H1524" s="2">
        <f t="shared" si="35"/>
        <v>0.11999999964609742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659.57</v>
      </c>
      <c r="D1525" s="1">
        <v>0</v>
      </c>
      <c r="E1525" s="1">
        <v>0</v>
      </c>
      <c r="F1525" s="1">
        <v>0</v>
      </c>
      <c r="G1525" s="2">
        <f t="shared" si="34"/>
        <v>30.340220000000002</v>
      </c>
      <c r="H1525" s="2">
        <f t="shared" si="35"/>
        <v>0.42999999999994998</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65.09</v>
      </c>
      <c r="D1526" s="1">
        <v>0</v>
      </c>
      <c r="E1526" s="1">
        <v>0</v>
      </c>
      <c r="F1526" s="1">
        <v>0</v>
      </c>
      <c r="G1526" s="2">
        <f t="shared" si="34"/>
        <v>3.0592300000000003</v>
      </c>
      <c r="H1526" s="2">
        <f t="shared" si="35"/>
        <v>9.0000000000003411E-2</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594.48</v>
      </c>
      <c r="D1529" s="1">
        <v>0</v>
      </c>
      <c r="E1529" s="1">
        <v>0</v>
      </c>
      <c r="F1529" s="1">
        <v>0</v>
      </c>
      <c r="G1529" s="2">
        <f t="shared" si="34"/>
        <v>29.724000000000004</v>
      </c>
      <c r="H1529" s="2">
        <f t="shared" si="35"/>
        <v>0.48000000000001819</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2210060.02</v>
      </c>
      <c r="D1530" s="1">
        <v>0</v>
      </c>
      <c r="E1530" s="1">
        <v>0</v>
      </c>
      <c r="F1530" s="1">
        <v>0</v>
      </c>
      <c r="G1530" s="2">
        <f t="shared" si="34"/>
        <v>112713.06101999999</v>
      </c>
      <c r="H1530" s="2">
        <f t="shared" si="35"/>
        <v>2.0000000018626451E-2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1141918.25</v>
      </c>
      <c r="D1531" s="1">
        <v>0</v>
      </c>
      <c r="E1531" s="1">
        <v>0</v>
      </c>
      <c r="F1531" s="1">
        <v>0</v>
      </c>
      <c r="G1531" s="2">
        <f t="shared" si="34"/>
        <v>59379.748999999996</v>
      </c>
      <c r="H1531" s="2">
        <f t="shared" si="35"/>
        <v>0.25</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894702.85</v>
      </c>
      <c r="D1532" s="1">
        <v>0</v>
      </c>
      <c r="E1532" s="1">
        <v>0</v>
      </c>
      <c r="F1532" s="1">
        <v>0</v>
      </c>
      <c r="G1532" s="2">
        <f t="shared" si="34"/>
        <v>47419.251049999999</v>
      </c>
      <c r="H1532" s="2">
        <f t="shared" si="35"/>
        <v>0.15000000002328306</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107276.4</v>
      </c>
      <c r="D1533" s="1">
        <v>0</v>
      </c>
      <c r="E1533" s="1">
        <v>0</v>
      </c>
      <c r="F1533" s="1">
        <v>0</v>
      </c>
      <c r="G1533" s="2">
        <f t="shared" si="34"/>
        <v>5792.9255999999996</v>
      </c>
      <c r="H1533" s="2">
        <f t="shared" si="35"/>
        <v>0.39999999999417923</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66162.52</v>
      </c>
      <c r="D1534" s="1">
        <v>0</v>
      </c>
      <c r="E1534" s="1">
        <v>0</v>
      </c>
      <c r="F1534" s="1">
        <v>0</v>
      </c>
      <c r="G1534" s="2">
        <f t="shared" si="34"/>
        <v>3638.9386000000004</v>
      </c>
      <c r="H1534" s="2">
        <f t="shared" si="35"/>
        <v>0.47999999999592546</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3654.8999999999996</v>
      </c>
      <c r="D1535" s="1">
        <v>0</v>
      </c>
      <c r="E1535" s="1">
        <v>0</v>
      </c>
      <c r="F1535" s="1">
        <v>0</v>
      </c>
      <c r="G1535" s="2">
        <f t="shared" si="34"/>
        <v>204.67439999999999</v>
      </c>
      <c r="H1535" s="2">
        <f t="shared" si="35"/>
        <v>0.1000000000003638</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2185.89</v>
      </c>
      <c r="D1536" s="1">
        <v>0</v>
      </c>
      <c r="E1536" s="1">
        <v>0</v>
      </c>
      <c r="F1536" s="1">
        <v>0</v>
      </c>
      <c r="G1536" s="2">
        <f t="shared" si="34"/>
        <v>124.59573</v>
      </c>
      <c r="H1536" s="2">
        <f t="shared" si="35"/>
        <v>0.11000000000012733</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1469.01</v>
      </c>
      <c r="D1537" s="1">
        <v>0</v>
      </c>
      <c r="E1537" s="1">
        <v>0</v>
      </c>
      <c r="F1537" s="1">
        <v>0</v>
      </c>
      <c r="G1537" s="2">
        <f t="shared" si="34"/>
        <v>85.202579999999998</v>
      </c>
      <c r="H1537" s="2">
        <f t="shared" si="35"/>
        <v>9.9999999999909051E-3</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9498.630000000001</v>
      </c>
      <c r="D1560" s="1">
        <v>0</v>
      </c>
      <c r="E1560" s="1">
        <v>0</v>
      </c>
      <c r="F1560" s="1">
        <v>0</v>
      </c>
      <c r="G1560" s="2">
        <f t="shared" si="34"/>
        <v>769.38903000000016</v>
      </c>
      <c r="H1560" s="2">
        <f t="shared" si="35"/>
        <v>0.36999999999898137</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8025.3</v>
      </c>
      <c r="D1561" s="1">
        <v>0</v>
      </c>
      <c r="E1561" s="1">
        <v>0</v>
      </c>
      <c r="F1561" s="1">
        <v>0</v>
      </c>
      <c r="G1561" s="2">
        <f t="shared" si="34"/>
        <v>658.07460000000003</v>
      </c>
      <c r="H1561" s="2">
        <f t="shared" si="35"/>
        <v>0.3000000000001819</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1473.33</v>
      </c>
      <c r="D1564" s="1">
        <v>0</v>
      </c>
      <c r="E1564" s="1">
        <v>0</v>
      </c>
      <c r="F1564" s="1">
        <v>0</v>
      </c>
      <c r="G1564" s="2">
        <f t="shared" si="34"/>
        <v>125.23305000000001</v>
      </c>
      <c r="H1564" s="2">
        <f t="shared" si="35"/>
        <v>0.32999999999992724</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215077.2</v>
      </c>
      <c r="D1565" s="1">
        <v>0</v>
      </c>
      <c r="E1565" s="1">
        <v>0</v>
      </c>
      <c r="F1565" s="1">
        <v>0</v>
      </c>
      <c r="G1565" s="2">
        <f t="shared" si="34"/>
        <v>18496.639199999998</v>
      </c>
      <c r="H1565" s="2">
        <f t="shared" si="35"/>
        <v>0.20000000001164153</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115184.05</v>
      </c>
      <c r="D1566" s="1">
        <v>0</v>
      </c>
      <c r="E1566" s="1">
        <v>0</v>
      </c>
      <c r="F1566" s="1">
        <v>0</v>
      </c>
      <c r="G1566" s="2">
        <f t="shared" si="34"/>
        <v>10021.012349999999</v>
      </c>
      <c r="H1566" s="2">
        <f t="shared" si="35"/>
        <v>5.0000000002910383E-2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69242.09</v>
      </c>
      <c r="D1567" s="1">
        <v>0</v>
      </c>
      <c r="E1567" s="1">
        <v>0</v>
      </c>
      <c r="F1567" s="1">
        <v>0</v>
      </c>
      <c r="G1567" s="2">
        <f t="shared" si="34"/>
        <v>6093.3039199999994</v>
      </c>
      <c r="H1567" s="2">
        <f t="shared" si="35"/>
        <v>8.999999999650754E-2</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8115</v>
      </c>
      <c r="D1568" s="1">
        <v>0</v>
      </c>
      <c r="E1568" s="1">
        <v>0</v>
      </c>
      <c r="F1568" s="1">
        <v>0</v>
      </c>
      <c r="G1568" s="2">
        <f t="shared" si="34"/>
        <v>722.23500000000001</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22536.06</v>
      </c>
      <c r="D1569" s="1">
        <v>0</v>
      </c>
      <c r="E1569" s="1">
        <v>0</v>
      </c>
      <c r="F1569" s="1">
        <v>0</v>
      </c>
      <c r="G1569" s="2">
        <f t="shared" si="34"/>
        <v>2028.2454</v>
      </c>
      <c r="H1569" s="2">
        <f t="shared" si="35"/>
        <v>6.0000000001309672E-2</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32665840.400000002</v>
      </c>
      <c r="D1576" s="1">
        <v>0</v>
      </c>
      <c r="E1576" s="1">
        <v>0</v>
      </c>
      <c r="F1576" s="1">
        <v>0</v>
      </c>
      <c r="G1576" s="2">
        <f t="shared" si="34"/>
        <v>3168586.5188000002</v>
      </c>
      <c r="H1576" s="2">
        <f t="shared" si="35"/>
        <v>0.40000000223517418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32151.31</v>
      </c>
      <c r="D1577" s="1">
        <v>0</v>
      </c>
      <c r="E1577" s="1">
        <v>0</v>
      </c>
      <c r="F1577" s="1">
        <v>0</v>
      </c>
      <c r="G1577" s="2">
        <f t="shared" si="34"/>
        <v>3150.8283800000004</v>
      </c>
      <c r="H1577" s="2">
        <f t="shared" si="35"/>
        <v>0.31000000000130967</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23531315.690000001</v>
      </c>
      <c r="D1578" s="1">
        <v>0</v>
      </c>
      <c r="E1578" s="1">
        <v>0</v>
      </c>
      <c r="F1578" s="1">
        <v>0</v>
      </c>
      <c r="G1578" s="2">
        <f t="shared" si="34"/>
        <v>2329600.2533100001</v>
      </c>
      <c r="H1578" s="2">
        <f t="shared" si="35"/>
        <v>0.30999999865889549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71789.009999999995</v>
      </c>
      <c r="D1579" s="1">
        <v>0</v>
      </c>
      <c r="E1579" s="1">
        <v>0</v>
      </c>
      <c r="F1579" s="1">
        <v>0</v>
      </c>
      <c r="G1579" s="2">
        <f t="shared" si="34"/>
        <v>7178.9009999999998</v>
      </c>
      <c r="H1579" s="2">
        <f t="shared" si="35"/>
        <v>9.9999999947613105E-3</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9030584.3900000006</v>
      </c>
      <c r="D1580" s="13">
        <v>0</v>
      </c>
      <c r="E1580" s="13">
        <v>0</v>
      </c>
      <c r="F1580" s="13">
        <v>0</v>
      </c>
      <c r="G1580" s="14">
        <f t="shared" si="34"/>
        <v>912089.0233900001</v>
      </c>
      <c r="H1580" s="14">
        <f t="shared" si="35"/>
        <v>0.39000000059604645</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33273</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232657255.61999997</v>
      </c>
      <c r="I16" s="170">
        <f>'PR-RAS'!E6</f>
        <v>177824377.47</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211412603.89999998</v>
      </c>
      <c r="I17" s="170">
        <f>'PR-RAS'!E151</f>
        <v>161000663.38999999</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0</v>
      </c>
      <c r="I18" s="170">
        <f>'PR-RAS'!E645</f>
        <v>0</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8586962.8800000064</v>
      </c>
      <c r="I19" s="171">
        <f>'PR-RAS'!E646</f>
        <v>401612.38999998476</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213628504.97999999</v>
      </c>
      <c r="I20" s="173">
        <f>BILANCA!E7</f>
        <v>160976277.18000001</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37624074.789999999</v>
      </c>
      <c r="I21" s="175">
        <f>BILANCA!E68</f>
        <v>33356627.229999993</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36974762.850000001</v>
      </c>
      <c r="I22" s="175">
        <f>BILANCA!E176</f>
        <v>35209315.379999995</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214277816.92000002</v>
      </c>
      <c r="I23" s="177">
        <f>BILANCA!E237</f>
        <v>159123589.03</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13660620.329999998</v>
      </c>
      <c r="I24" s="173">
        <f>'RAS-funkcijski'!E5</f>
        <v>19359085.460000001</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3894472.87</v>
      </c>
      <c r="I25" s="175">
        <f>'RAS-funkcijski'!E35</f>
        <v>7345591.4099999992</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152607.22</v>
      </c>
      <c r="I26" s="175">
        <f>'RAS-funkcijski'!E88</f>
        <v>149289.17000000001</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75168844.780000001</v>
      </c>
      <c r="I27" s="175">
        <f>'RAS-funkcijski'!E114</f>
        <v>84043884.280000001</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232760407.26000005</v>
      </c>
      <c r="I28" s="179">
        <f>'RAS-funkcijski'!E141</f>
        <v>178287006.21000001</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680888.12</v>
      </c>
      <c r="I29" s="173">
        <f>'P-VRIO'!E5</f>
        <v>368787.41</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626226.62</v>
      </c>
      <c r="I30" s="175">
        <f>'P-VRIO'!E22</f>
        <v>285731.84999999998</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46693.229999999996</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45516.28</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27179147.16</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35152775.090000033</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2486934.69</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32665840.400000002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zoomScaleNormal="100" workbookViewId="0">
      <selection activeCell="E793" sqref="E79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232657255.61999997</v>
      </c>
      <c r="E6" s="51">
        <f>E7+E44+E50+E82+E106+E124+E133+E139</f>
        <v>177824377.47</v>
      </c>
      <c r="F6" s="52">
        <f t="shared" ref="F6:F131" si="0">IF(D6&lt;&gt;0,IF(E6/D6&gt;=100,"&gt;&gt;100",E6/D6*100),"-")</f>
        <v>76.431907097039471</v>
      </c>
    </row>
    <row r="7" spans="1:25" ht="12.75" customHeight="1" x14ac:dyDescent="0.2">
      <c r="A7" s="53">
        <v>61</v>
      </c>
      <c r="B7" s="294" t="s">
        <v>60</v>
      </c>
      <c r="C7" s="50" t="s">
        <v>61</v>
      </c>
      <c r="D7" s="51">
        <f t="shared" ref="D7:E7" si="1">D8+D17+D23+D29+D37+D40</f>
        <v>20799276.140000001</v>
      </c>
      <c r="E7" s="51">
        <f t="shared" si="1"/>
        <v>27804040.139999993</v>
      </c>
      <c r="F7" s="52">
        <f t="shared" si="0"/>
        <v>133.67792202406903</v>
      </c>
    </row>
    <row r="8" spans="1:25" ht="12.75" customHeight="1" x14ac:dyDescent="0.2">
      <c r="A8" s="53">
        <v>611</v>
      </c>
      <c r="B8" s="85" t="s">
        <v>62</v>
      </c>
      <c r="C8" s="50" t="s">
        <v>63</v>
      </c>
      <c r="D8" s="51">
        <f t="shared" ref="D8:E8" si="2">SUM(D9:D14)-D15-D16</f>
        <v>19028383.899999999</v>
      </c>
      <c r="E8" s="51">
        <f t="shared" si="2"/>
        <v>25716009.789999995</v>
      </c>
      <c r="F8" s="52">
        <f t="shared" si="0"/>
        <v>135.14552746647075</v>
      </c>
    </row>
    <row r="9" spans="1:25" ht="12.75" customHeight="1" x14ac:dyDescent="0.2">
      <c r="A9" s="53">
        <v>6111</v>
      </c>
      <c r="B9" s="85" t="s">
        <v>64</v>
      </c>
      <c r="C9" s="50" t="s">
        <v>65</v>
      </c>
      <c r="D9" s="242">
        <v>15411199.619999999</v>
      </c>
      <c r="E9" s="242">
        <v>21426187.809999999</v>
      </c>
      <c r="F9" s="52">
        <f t="shared" si="0"/>
        <v>139.02998039292154</v>
      </c>
    </row>
    <row r="10" spans="1:25" ht="12.75" customHeight="1" x14ac:dyDescent="0.2">
      <c r="A10" s="53">
        <v>6112</v>
      </c>
      <c r="B10" s="85" t="s">
        <v>66</v>
      </c>
      <c r="C10" s="50" t="s">
        <v>67</v>
      </c>
      <c r="D10" s="242">
        <v>1851263.47</v>
      </c>
      <c r="E10" s="242">
        <v>2178693.6</v>
      </c>
      <c r="F10" s="52">
        <f t="shared" si="0"/>
        <v>117.68684659455847</v>
      </c>
    </row>
    <row r="11" spans="1:25" ht="12.75" customHeight="1" x14ac:dyDescent="0.2">
      <c r="A11" s="53">
        <v>6113</v>
      </c>
      <c r="B11" s="85" t="s">
        <v>68</v>
      </c>
      <c r="C11" s="50" t="s">
        <v>69</v>
      </c>
      <c r="D11" s="242">
        <v>1648014.88</v>
      </c>
      <c r="E11" s="242">
        <v>2020637.4</v>
      </c>
      <c r="F11" s="52">
        <f t="shared" si="0"/>
        <v>122.61038565379945</v>
      </c>
    </row>
    <row r="12" spans="1:25" ht="12.75" customHeight="1" x14ac:dyDescent="0.2">
      <c r="A12" s="53">
        <v>6114</v>
      </c>
      <c r="B12" s="85" t="s">
        <v>70</v>
      </c>
      <c r="C12" s="50" t="s">
        <v>71</v>
      </c>
      <c r="D12" s="242">
        <v>1444051.35</v>
      </c>
      <c r="E12" s="242">
        <v>1892696.15</v>
      </c>
      <c r="F12" s="52">
        <f t="shared" si="0"/>
        <v>131.06847966313663</v>
      </c>
    </row>
    <row r="13" spans="1:25" ht="12.75" customHeight="1" x14ac:dyDescent="0.2">
      <c r="A13" s="53">
        <v>6115</v>
      </c>
      <c r="B13" s="85" t="s">
        <v>72</v>
      </c>
      <c r="C13" s="50" t="s">
        <v>73</v>
      </c>
      <c r="D13" s="242">
        <v>901767.86</v>
      </c>
      <c r="E13" s="242">
        <v>1369649.12</v>
      </c>
      <c r="F13" s="52">
        <f t="shared" si="0"/>
        <v>151.88488975422123</v>
      </c>
    </row>
    <row r="14" spans="1:25" ht="12.75" customHeight="1" x14ac:dyDescent="0.2">
      <c r="A14" s="53">
        <v>6116</v>
      </c>
      <c r="B14" s="85" t="s">
        <v>74</v>
      </c>
      <c r="C14" s="50" t="s">
        <v>75</v>
      </c>
      <c r="D14" s="242">
        <v>2314.8200000000002</v>
      </c>
      <c r="E14" s="242">
        <v>5163.5600000000004</v>
      </c>
      <c r="F14" s="52">
        <f t="shared" si="0"/>
        <v>223.06529233374519</v>
      </c>
    </row>
    <row r="15" spans="1:25" ht="12.75" customHeight="1" x14ac:dyDescent="0.2">
      <c r="A15" s="53">
        <v>6117</v>
      </c>
      <c r="B15" s="85" t="s">
        <v>76</v>
      </c>
      <c r="C15" s="50" t="s">
        <v>77</v>
      </c>
      <c r="D15" s="242">
        <v>2230228.1</v>
      </c>
      <c r="E15" s="242">
        <v>3177017.85</v>
      </c>
      <c r="F15" s="52">
        <f t="shared" si="0"/>
        <v>142.45259711327284</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78382.87</v>
      </c>
      <c r="E23" s="51">
        <f t="shared" si="4"/>
        <v>42743.040000000001</v>
      </c>
      <c r="F23" s="52">
        <f t="shared" si="0"/>
        <v>54.531098440258695</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78382.87</v>
      </c>
      <c r="E25" s="242">
        <v>42743.040000000001</v>
      </c>
      <c r="F25" s="52">
        <f t="shared" si="0"/>
        <v>54.531098440258695</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1692509.37</v>
      </c>
      <c r="E29" s="51">
        <f t="shared" si="5"/>
        <v>2045287.31</v>
      </c>
      <c r="F29" s="52">
        <f t="shared" si="0"/>
        <v>120.84348519736703</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1683318.52</v>
      </c>
      <c r="E33" s="242">
        <v>2035604.57</v>
      </c>
      <c r="F33" s="52">
        <f t="shared" si="0"/>
        <v>120.92806832541712</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9190.85</v>
      </c>
      <c r="E35" s="242">
        <v>9682.74</v>
      </c>
      <c r="F35" s="52">
        <f t="shared" si="0"/>
        <v>105.35195330138126</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93767183.689999998</v>
      </c>
      <c r="E50" s="51">
        <f>E51+E54+E59+E62+E65+E68+E71+E74+E77</f>
        <v>90785971.150000006</v>
      </c>
      <c r="F50" s="52">
        <f t="shared" si="0"/>
        <v>96.820622713959224</v>
      </c>
    </row>
    <row r="51" spans="1:6" ht="12.75" customHeight="1" x14ac:dyDescent="0.2">
      <c r="A51" s="53">
        <v>631</v>
      </c>
      <c r="B51" s="86" t="s">
        <v>148</v>
      </c>
      <c r="C51" s="50" t="s">
        <v>149</v>
      </c>
      <c r="D51" s="51">
        <f t="shared" ref="D51:E51" si="10">D52+D53</f>
        <v>3384668.67</v>
      </c>
      <c r="E51" s="51">
        <f t="shared" si="10"/>
        <v>3799178.51</v>
      </c>
      <c r="F51" s="52">
        <f t="shared" si="0"/>
        <v>112.24668883173135</v>
      </c>
    </row>
    <row r="52" spans="1:6" ht="12.75" customHeight="1" x14ac:dyDescent="0.2">
      <c r="A52" s="53">
        <v>6311</v>
      </c>
      <c r="B52" s="86" t="s">
        <v>150</v>
      </c>
      <c r="C52" s="50" t="s">
        <v>151</v>
      </c>
      <c r="D52" s="242">
        <v>3263311.73</v>
      </c>
      <c r="E52" s="242">
        <v>3799178.51</v>
      </c>
      <c r="F52" s="52">
        <f t="shared" si="0"/>
        <v>116.42094976933141</v>
      </c>
    </row>
    <row r="53" spans="1:6" ht="12.75" customHeight="1" x14ac:dyDescent="0.2">
      <c r="A53" s="53">
        <v>6312</v>
      </c>
      <c r="B53" s="86" t="s">
        <v>152</v>
      </c>
      <c r="C53" s="50" t="s">
        <v>153</v>
      </c>
      <c r="D53" s="242">
        <v>121356.94</v>
      </c>
      <c r="E53" s="242">
        <v>0</v>
      </c>
      <c r="F53" s="52">
        <f t="shared" si="0"/>
        <v>0</v>
      </c>
    </row>
    <row r="54" spans="1:6" ht="24" x14ac:dyDescent="0.2">
      <c r="A54" s="53">
        <v>632</v>
      </c>
      <c r="B54" s="86" t="s">
        <v>154</v>
      </c>
      <c r="C54" s="50" t="s">
        <v>155</v>
      </c>
      <c r="D54" s="51">
        <f t="shared" ref="D54:E54" si="11">SUM(D55:D58)</f>
        <v>775676.05999999994</v>
      </c>
      <c r="E54" s="51">
        <f t="shared" si="11"/>
        <v>342596.85</v>
      </c>
      <c r="F54" s="52">
        <f t="shared" si="0"/>
        <v>44.167516269613891</v>
      </c>
    </row>
    <row r="55" spans="1:6" ht="12.75" customHeight="1" x14ac:dyDescent="0.2">
      <c r="A55" s="53">
        <v>6321</v>
      </c>
      <c r="B55" s="86" t="s">
        <v>156</v>
      </c>
      <c r="C55" s="50" t="s">
        <v>157</v>
      </c>
      <c r="D55" s="242">
        <v>744750.17</v>
      </c>
      <c r="E55" s="242">
        <v>231346.85</v>
      </c>
      <c r="F55" s="52">
        <f t="shared" si="0"/>
        <v>31.063685423529343</v>
      </c>
    </row>
    <row r="56" spans="1:6" ht="12.75" customHeight="1" x14ac:dyDescent="0.2">
      <c r="A56" s="53">
        <v>6322</v>
      </c>
      <c r="B56" s="86" t="s">
        <v>158</v>
      </c>
      <c r="C56" s="50" t="s">
        <v>159</v>
      </c>
      <c r="D56" s="242">
        <v>525.95000000000005</v>
      </c>
      <c r="E56" s="242">
        <v>0</v>
      </c>
      <c r="F56" s="52">
        <f t="shared" si="0"/>
        <v>0</v>
      </c>
    </row>
    <row r="57" spans="1:6" ht="12.75" customHeight="1" x14ac:dyDescent="0.2">
      <c r="A57" s="53">
        <v>6323</v>
      </c>
      <c r="B57" s="86" t="s">
        <v>160</v>
      </c>
      <c r="C57" s="50" t="s">
        <v>161</v>
      </c>
      <c r="D57" s="242">
        <v>30399.94</v>
      </c>
      <c r="E57" s="242">
        <v>111250</v>
      </c>
      <c r="F57" s="52">
        <f t="shared" si="0"/>
        <v>365.95466964737432</v>
      </c>
    </row>
    <row r="58" spans="1:6" ht="12.75" customHeight="1" x14ac:dyDescent="0.2">
      <c r="A58" s="53">
        <v>6324</v>
      </c>
      <c r="B58" s="86" t="s">
        <v>162</v>
      </c>
      <c r="C58" s="50" t="s">
        <v>163</v>
      </c>
      <c r="D58" s="242">
        <v>0</v>
      </c>
      <c r="E58" s="242">
        <v>0</v>
      </c>
      <c r="F58" s="52" t="str">
        <f t="shared" si="0"/>
        <v>-</v>
      </c>
    </row>
    <row r="59" spans="1:6" ht="24" x14ac:dyDescent="0.2">
      <c r="A59" s="53">
        <v>633</v>
      </c>
      <c r="B59" s="86" t="s">
        <v>164</v>
      </c>
      <c r="C59" s="50" t="s">
        <v>165</v>
      </c>
      <c r="D59" s="51">
        <f t="shared" ref="D59:E59" si="12">SUM(D60:D61)</f>
        <v>5032054.0199999996</v>
      </c>
      <c r="E59" s="51">
        <f t="shared" si="12"/>
        <v>8656055.5899999999</v>
      </c>
      <c r="F59" s="52">
        <f t="shared" si="0"/>
        <v>172.01833596373041</v>
      </c>
    </row>
    <row r="60" spans="1:6" ht="24" x14ac:dyDescent="0.2">
      <c r="A60" s="53">
        <v>6331</v>
      </c>
      <c r="B60" s="86" t="s">
        <v>166</v>
      </c>
      <c r="C60" s="50" t="s">
        <v>167</v>
      </c>
      <c r="D60" s="242">
        <v>4644774</v>
      </c>
      <c r="E60" s="242">
        <v>6362552.5599999996</v>
      </c>
      <c r="F60" s="52">
        <f t="shared" si="0"/>
        <v>136.98303857195205</v>
      </c>
    </row>
    <row r="61" spans="1:6" ht="24" x14ac:dyDescent="0.2">
      <c r="A61" s="53">
        <v>6332</v>
      </c>
      <c r="B61" s="86" t="s">
        <v>168</v>
      </c>
      <c r="C61" s="50" t="s">
        <v>169</v>
      </c>
      <c r="D61" s="242">
        <v>387280.02</v>
      </c>
      <c r="E61" s="242">
        <v>2293503.0299999998</v>
      </c>
      <c r="F61" s="52">
        <f t="shared" si="0"/>
        <v>592.20794039413636</v>
      </c>
    </row>
    <row r="62" spans="1:6" ht="12.75" customHeight="1" x14ac:dyDescent="0.2">
      <c r="A62" s="53">
        <v>634</v>
      </c>
      <c r="B62" s="85" t="s">
        <v>170</v>
      </c>
      <c r="C62" s="50" t="s">
        <v>171</v>
      </c>
      <c r="D62" s="51">
        <f t="shared" ref="D62:E62" si="13">SUM(D63:D64)</f>
        <v>5137688.58</v>
      </c>
      <c r="E62" s="51">
        <f t="shared" si="13"/>
        <v>2028267.3</v>
      </c>
      <c r="F62" s="52">
        <f t="shared" si="0"/>
        <v>39.478206364933079</v>
      </c>
    </row>
    <row r="63" spans="1:6" ht="12.75" customHeight="1" x14ac:dyDescent="0.2">
      <c r="A63" s="53">
        <v>6341</v>
      </c>
      <c r="B63" s="85" t="s">
        <v>172</v>
      </c>
      <c r="C63" s="50" t="s">
        <v>173</v>
      </c>
      <c r="D63" s="242">
        <v>5087893.5</v>
      </c>
      <c r="E63" s="242">
        <v>1441878.09</v>
      </c>
      <c r="F63" s="52">
        <f t="shared" si="0"/>
        <v>28.339392127606445</v>
      </c>
    </row>
    <row r="64" spans="1:6" ht="12.75" customHeight="1" x14ac:dyDescent="0.2">
      <c r="A64" s="53">
        <v>6342</v>
      </c>
      <c r="B64" s="85" t="s">
        <v>174</v>
      </c>
      <c r="C64" s="50" t="s">
        <v>175</v>
      </c>
      <c r="D64" s="242">
        <v>49795.08</v>
      </c>
      <c r="E64" s="242">
        <v>586389.21</v>
      </c>
      <c r="F64" s="52">
        <f t="shared" si="0"/>
        <v>1177.6047151646305</v>
      </c>
    </row>
    <row r="65" spans="1:6" ht="12.75" customHeight="1" x14ac:dyDescent="0.2">
      <c r="A65" s="53">
        <v>635</v>
      </c>
      <c r="B65" s="85" t="s">
        <v>176</v>
      </c>
      <c r="C65" s="50" t="s">
        <v>177</v>
      </c>
      <c r="D65" s="51">
        <f t="shared" ref="D65:E65" si="14">SUM(D66:D67)</f>
        <v>6083809.8599999994</v>
      </c>
      <c r="E65" s="51">
        <f t="shared" si="14"/>
        <v>4965368.2799999993</v>
      </c>
      <c r="F65" s="52">
        <f t="shared" si="0"/>
        <v>81.616099027789133</v>
      </c>
    </row>
    <row r="66" spans="1:6" ht="12.75" customHeight="1" x14ac:dyDescent="0.2">
      <c r="A66" s="53">
        <v>6351</v>
      </c>
      <c r="B66" s="85" t="s">
        <v>178</v>
      </c>
      <c r="C66" s="50" t="s">
        <v>179</v>
      </c>
      <c r="D66" s="242">
        <v>4263148.8099999996</v>
      </c>
      <c r="E66" s="242">
        <v>3691917.03</v>
      </c>
      <c r="F66" s="52">
        <f t="shared" si="0"/>
        <v>86.600707470964409</v>
      </c>
    </row>
    <row r="67" spans="1:6" ht="12.75" customHeight="1" x14ac:dyDescent="0.2">
      <c r="A67" s="53">
        <v>6352</v>
      </c>
      <c r="B67" s="85" t="s">
        <v>180</v>
      </c>
      <c r="C67" s="50" t="s">
        <v>181</v>
      </c>
      <c r="D67" s="242">
        <v>1820661.05</v>
      </c>
      <c r="E67" s="242">
        <v>1273451.25</v>
      </c>
      <c r="F67" s="52">
        <f t="shared" si="0"/>
        <v>69.944444079802764</v>
      </c>
    </row>
    <row r="68" spans="1:6" ht="24" x14ac:dyDescent="0.2">
      <c r="A68" s="53" t="s">
        <v>182</v>
      </c>
      <c r="B68" s="232" t="s">
        <v>183</v>
      </c>
      <c r="C68" s="50" t="s">
        <v>182</v>
      </c>
      <c r="D68" s="51">
        <f t="shared" ref="D68:E68" si="15">SUM(D69:D70)</f>
        <v>61155827.769999996</v>
      </c>
      <c r="E68" s="51">
        <f t="shared" si="15"/>
        <v>63146556.75</v>
      </c>
      <c r="F68" s="52">
        <f t="shared" si="0"/>
        <v>103.25517461309968</v>
      </c>
    </row>
    <row r="69" spans="1:6" ht="12.75" customHeight="1" x14ac:dyDescent="0.2">
      <c r="A69" s="53" t="s">
        <v>184</v>
      </c>
      <c r="B69" s="85" t="s">
        <v>185</v>
      </c>
      <c r="C69" s="50" t="s">
        <v>184</v>
      </c>
      <c r="D69" s="242">
        <v>59049704.039999999</v>
      </c>
      <c r="E69" s="242">
        <v>62094144.969999999</v>
      </c>
      <c r="F69" s="52">
        <f t="shared" si="0"/>
        <v>105.15572597609923</v>
      </c>
    </row>
    <row r="70" spans="1:6" ht="24" x14ac:dyDescent="0.2">
      <c r="A70" s="53" t="s">
        <v>186</v>
      </c>
      <c r="B70" s="85" t="s">
        <v>187</v>
      </c>
      <c r="C70" s="50" t="s">
        <v>186</v>
      </c>
      <c r="D70" s="242">
        <v>2106123.73</v>
      </c>
      <c r="E70" s="242">
        <v>1052411.78</v>
      </c>
      <c r="F70" s="52">
        <f t="shared" si="0"/>
        <v>49.969133579820593</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12197458.73</v>
      </c>
      <c r="E74" s="51">
        <f t="shared" si="17"/>
        <v>7847947.8699999992</v>
      </c>
      <c r="F74" s="52">
        <f t="shared" si="0"/>
        <v>64.340843807880617</v>
      </c>
    </row>
    <row r="75" spans="1:6" ht="12.75" customHeight="1" x14ac:dyDescent="0.2">
      <c r="A75" s="53" t="s">
        <v>196</v>
      </c>
      <c r="B75" s="85" t="s">
        <v>197</v>
      </c>
      <c r="C75" s="50" t="s">
        <v>196</v>
      </c>
      <c r="D75" s="242">
        <v>6963755.4299999997</v>
      </c>
      <c r="E75" s="242">
        <v>4631851.55</v>
      </c>
      <c r="F75" s="52">
        <f t="shared" si="0"/>
        <v>66.513702219435928</v>
      </c>
    </row>
    <row r="76" spans="1:6" ht="12.75" customHeight="1" x14ac:dyDescent="0.2">
      <c r="A76" s="53" t="s">
        <v>198</v>
      </c>
      <c r="B76" s="85" t="s">
        <v>199</v>
      </c>
      <c r="C76" s="50" t="s">
        <v>198</v>
      </c>
      <c r="D76" s="242">
        <v>5233703.3</v>
      </c>
      <c r="E76" s="242">
        <v>3216096.32</v>
      </c>
      <c r="F76" s="52">
        <f t="shared" si="0"/>
        <v>61.449725665572217</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1230009.1000000001</v>
      </c>
      <c r="E82" s="51">
        <f t="shared" si="19"/>
        <v>3792625.4000000004</v>
      </c>
      <c r="F82" s="52">
        <f t="shared" si="0"/>
        <v>308.34124723142293</v>
      </c>
    </row>
    <row r="83" spans="1:6" ht="12.75" customHeight="1" x14ac:dyDescent="0.2">
      <c r="A83" s="53">
        <v>641</v>
      </c>
      <c r="B83" s="85" t="s">
        <v>212</v>
      </c>
      <c r="C83" s="50" t="s">
        <v>213</v>
      </c>
      <c r="D83" s="51">
        <f t="shared" ref="D83:E83" si="20">SUM(D84:D90)</f>
        <v>35180.82</v>
      </c>
      <c r="E83" s="51">
        <f t="shared" si="20"/>
        <v>680421.26</v>
      </c>
      <c r="F83" s="52">
        <f t="shared" si="0"/>
        <v>1934.0687908923101</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6732.79</v>
      </c>
      <c r="E85" s="242">
        <v>9165.52</v>
      </c>
      <c r="F85" s="52">
        <f t="shared" si="0"/>
        <v>136.13256911325024</v>
      </c>
    </row>
    <row r="86" spans="1:6" ht="12.75" customHeight="1" x14ac:dyDescent="0.2">
      <c r="A86" s="53">
        <v>6414</v>
      </c>
      <c r="B86" s="85" t="s">
        <v>218</v>
      </c>
      <c r="C86" s="50" t="s">
        <v>219</v>
      </c>
      <c r="D86" s="242">
        <v>287.18</v>
      </c>
      <c r="E86" s="242">
        <v>10824.49</v>
      </c>
      <c r="F86" s="52">
        <f t="shared" si="0"/>
        <v>3769.2353227940666</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28160.85</v>
      </c>
      <c r="E89" s="242">
        <v>660431.25</v>
      </c>
      <c r="F89" s="52">
        <f t="shared" si="0"/>
        <v>2345.2106381732087</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1194828.28</v>
      </c>
      <c r="E91" s="51">
        <f t="shared" si="21"/>
        <v>3112204.14</v>
      </c>
      <c r="F91" s="52">
        <f t="shared" si="0"/>
        <v>260.47292251904184</v>
      </c>
    </row>
    <row r="92" spans="1:6" ht="12.75" customHeight="1" x14ac:dyDescent="0.2">
      <c r="A92" s="53">
        <v>6421</v>
      </c>
      <c r="B92" s="85" t="s">
        <v>230</v>
      </c>
      <c r="C92" s="50" t="s">
        <v>231</v>
      </c>
      <c r="D92" s="242">
        <v>1041410.49</v>
      </c>
      <c r="E92" s="242">
        <v>2633515.09</v>
      </c>
      <c r="F92" s="52">
        <f t="shared" si="0"/>
        <v>252.87963922852362</v>
      </c>
    </row>
    <row r="93" spans="1:6" ht="12.75" customHeight="1" x14ac:dyDescent="0.2">
      <c r="A93" s="53">
        <v>6422</v>
      </c>
      <c r="B93" s="85" t="s">
        <v>232</v>
      </c>
      <c r="C93" s="50" t="s">
        <v>233</v>
      </c>
      <c r="D93" s="242">
        <v>16934.48</v>
      </c>
      <c r="E93" s="242">
        <v>316174.78000000003</v>
      </c>
      <c r="F93" s="52">
        <f t="shared" si="0"/>
        <v>1867.047467651797</v>
      </c>
    </row>
    <row r="94" spans="1:6" ht="12.75" customHeight="1" x14ac:dyDescent="0.2">
      <c r="A94" s="53">
        <v>6423</v>
      </c>
      <c r="B94" s="85" t="s">
        <v>234</v>
      </c>
      <c r="C94" s="50" t="s">
        <v>235</v>
      </c>
      <c r="D94" s="242">
        <v>136483.31</v>
      </c>
      <c r="E94" s="242">
        <v>162514.26999999999</v>
      </c>
      <c r="F94" s="52">
        <f t="shared" si="0"/>
        <v>119.07263239732389</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0</v>
      </c>
      <c r="E97" s="242">
        <v>0</v>
      </c>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11836390.629999999</v>
      </c>
      <c r="E106" s="51">
        <f t="shared" si="23"/>
        <v>6638900.7700000005</v>
      </c>
      <c r="F106" s="52">
        <f t="shared" si="0"/>
        <v>56.088895487897574</v>
      </c>
    </row>
    <row r="107" spans="1:6" ht="12.75" customHeight="1" x14ac:dyDescent="0.2">
      <c r="A107" s="53">
        <v>651</v>
      </c>
      <c r="B107" s="85" t="s">
        <v>260</v>
      </c>
      <c r="C107" s="50" t="s">
        <v>261</v>
      </c>
      <c r="D107" s="51">
        <f t="shared" ref="D107:E107" si="24">SUM(D108:D111)</f>
        <v>977749.54</v>
      </c>
      <c r="E107" s="51">
        <f t="shared" si="24"/>
        <v>1006575.7</v>
      </c>
      <c r="F107" s="52">
        <f t="shared" si="0"/>
        <v>102.94821514311323</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696088.4</v>
      </c>
      <c r="E109" s="242">
        <v>737053.25</v>
      </c>
      <c r="F109" s="52">
        <f t="shared" si="0"/>
        <v>105.88500684683152</v>
      </c>
    </row>
    <row r="110" spans="1:6" ht="12.75" customHeight="1" x14ac:dyDescent="0.2">
      <c r="A110" s="53">
        <v>6513</v>
      </c>
      <c r="B110" s="85" t="s">
        <v>266</v>
      </c>
      <c r="C110" s="50" t="s">
        <v>267</v>
      </c>
      <c r="D110" s="242">
        <v>47406.04</v>
      </c>
      <c r="E110" s="242">
        <v>32849.96</v>
      </c>
      <c r="F110" s="52">
        <f t="shared" si="0"/>
        <v>69.294883099284391</v>
      </c>
    </row>
    <row r="111" spans="1:6" ht="12.75" customHeight="1" x14ac:dyDescent="0.2">
      <c r="A111" s="53">
        <v>6514</v>
      </c>
      <c r="B111" s="85" t="s">
        <v>268</v>
      </c>
      <c r="C111" s="50" t="s">
        <v>269</v>
      </c>
      <c r="D111" s="242">
        <v>234255.1</v>
      </c>
      <c r="E111" s="242">
        <v>236672.49</v>
      </c>
      <c r="F111" s="52">
        <f t="shared" si="0"/>
        <v>101.03194765023258</v>
      </c>
    </row>
    <row r="112" spans="1:6" ht="12.75" customHeight="1" x14ac:dyDescent="0.2">
      <c r="A112" s="53">
        <v>652</v>
      </c>
      <c r="B112" s="85" t="s">
        <v>270</v>
      </c>
      <c r="C112" s="50" t="s">
        <v>271</v>
      </c>
      <c r="D112" s="51">
        <f t="shared" ref="D112:E112" si="25">SUM(D113:D119)</f>
        <v>10858641.09</v>
      </c>
      <c r="E112" s="51">
        <f t="shared" si="25"/>
        <v>5632325.0700000003</v>
      </c>
      <c r="F112" s="52">
        <f t="shared" si="0"/>
        <v>51.869520535004632</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10855312.23</v>
      </c>
      <c r="E117" s="242">
        <v>5632325.0700000003</v>
      </c>
      <c r="F117" s="52">
        <f t="shared" si="0"/>
        <v>51.885426698592532</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3328.86</v>
      </c>
      <c r="E119" s="242">
        <v>0</v>
      </c>
      <c r="F119" s="52">
        <f t="shared" si="0"/>
        <v>0</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11416365.560000001</v>
      </c>
      <c r="E124" s="51">
        <f t="shared" si="27"/>
        <v>10675986.5</v>
      </c>
      <c r="F124" s="52">
        <f t="shared" si="0"/>
        <v>93.514756897816071</v>
      </c>
    </row>
    <row r="125" spans="1:6" ht="12.75" customHeight="1" x14ac:dyDescent="0.2">
      <c r="A125" s="53">
        <v>661</v>
      </c>
      <c r="B125" s="86" t="s">
        <v>296</v>
      </c>
      <c r="C125" s="50" t="s">
        <v>297</v>
      </c>
      <c r="D125" s="51">
        <f t="shared" ref="D125:E125" si="28">SUM(D126:D127)</f>
        <v>10683527.140000001</v>
      </c>
      <c r="E125" s="51">
        <f t="shared" si="28"/>
        <v>10475194</v>
      </c>
      <c r="F125" s="52">
        <f t="shared" si="0"/>
        <v>98.049959182300526</v>
      </c>
    </row>
    <row r="126" spans="1:6" ht="12.75" customHeight="1" x14ac:dyDescent="0.2">
      <c r="A126" s="53">
        <v>6614</v>
      </c>
      <c r="B126" s="86" t="s">
        <v>298</v>
      </c>
      <c r="C126" s="50" t="s">
        <v>299</v>
      </c>
      <c r="D126" s="242">
        <v>240918.23</v>
      </c>
      <c r="E126" s="242">
        <v>251375.22</v>
      </c>
      <c r="F126" s="52">
        <f t="shared" si="0"/>
        <v>104.34047269897341</v>
      </c>
    </row>
    <row r="127" spans="1:6" ht="12.75" customHeight="1" x14ac:dyDescent="0.2">
      <c r="A127" s="53">
        <v>6615</v>
      </c>
      <c r="B127" s="86" t="s">
        <v>300</v>
      </c>
      <c r="C127" s="50" t="s">
        <v>301</v>
      </c>
      <c r="D127" s="242">
        <v>10442608.91</v>
      </c>
      <c r="E127" s="242">
        <v>10223818.779999999</v>
      </c>
      <c r="F127" s="52">
        <f t="shared" si="0"/>
        <v>97.904832672700365</v>
      </c>
    </row>
    <row r="128" spans="1:6" ht="24" x14ac:dyDescent="0.2">
      <c r="A128" s="53">
        <v>663</v>
      </c>
      <c r="B128" s="231" t="s">
        <v>302</v>
      </c>
      <c r="C128" s="50" t="s">
        <v>303</v>
      </c>
      <c r="D128" s="51">
        <f t="shared" ref="D128:E128" si="29">SUM(D129:D132)</f>
        <v>732838.41999999993</v>
      </c>
      <c r="E128" s="51">
        <f t="shared" si="29"/>
        <v>200792.5</v>
      </c>
      <c r="F128" s="52">
        <f t="shared" si="0"/>
        <v>27.399286734994057</v>
      </c>
    </row>
    <row r="129" spans="1:6" ht="12.75" customHeight="1" x14ac:dyDescent="0.2">
      <c r="A129" s="53">
        <v>6631</v>
      </c>
      <c r="B129" s="86" t="s">
        <v>304</v>
      </c>
      <c r="C129" s="50" t="s">
        <v>305</v>
      </c>
      <c r="D129" s="242">
        <v>260544.12</v>
      </c>
      <c r="E129" s="242">
        <v>161891.87</v>
      </c>
      <c r="F129" s="52">
        <f t="shared" si="0"/>
        <v>62.1360673961861</v>
      </c>
    </row>
    <row r="130" spans="1:6" ht="12.75" customHeight="1" x14ac:dyDescent="0.2">
      <c r="A130" s="53">
        <v>6632</v>
      </c>
      <c r="B130" s="232" t="s">
        <v>306</v>
      </c>
      <c r="C130" s="50" t="s">
        <v>307</v>
      </c>
      <c r="D130" s="242">
        <v>472294.3</v>
      </c>
      <c r="E130" s="242">
        <v>38900.629999999997</v>
      </c>
      <c r="F130" s="52">
        <f t="shared" si="0"/>
        <v>8.2365232864339024</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92781026.269999996</v>
      </c>
      <c r="E133" s="51">
        <f t="shared" si="30"/>
        <v>38077490.18</v>
      </c>
      <c r="F133" s="52">
        <f t="shared" ref="F133:F223" si="31">IF(D133&lt;&gt;0,IF(E133/D133&gt;=100,"&gt;&gt;100",E133/D133*100),"-")</f>
        <v>41.040169214330035</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92781026.269999996</v>
      </c>
      <c r="E138" s="242">
        <v>38077490.18</v>
      </c>
      <c r="F138" s="52">
        <f t="shared" si="31"/>
        <v>41.040169214330035</v>
      </c>
    </row>
    <row r="139" spans="1:6" ht="12.75" customHeight="1" x14ac:dyDescent="0.2">
      <c r="A139" s="53">
        <v>68</v>
      </c>
      <c r="B139" s="85" t="s">
        <v>324</v>
      </c>
      <c r="C139" s="50" t="s">
        <v>325</v>
      </c>
      <c r="D139" s="51">
        <f t="shared" ref="D139:E139" si="33">D140+D150</f>
        <v>827004.23</v>
      </c>
      <c r="E139" s="51">
        <f t="shared" si="33"/>
        <v>49363.33</v>
      </c>
      <c r="F139" s="52">
        <f t="shared" si="31"/>
        <v>5.9689331939692742</v>
      </c>
    </row>
    <row r="140" spans="1:6" ht="12.75" customHeight="1" x14ac:dyDescent="0.2">
      <c r="A140" s="53">
        <v>681</v>
      </c>
      <c r="B140" s="85" t="s">
        <v>326</v>
      </c>
      <c r="C140" s="50" t="s">
        <v>327</v>
      </c>
      <c r="D140" s="51">
        <f t="shared" ref="D140:E140" si="34">SUM(D141:D149)</f>
        <v>964.2</v>
      </c>
      <c r="E140" s="51">
        <f t="shared" si="34"/>
        <v>388.42</v>
      </c>
      <c r="F140" s="52">
        <f t="shared" si="31"/>
        <v>40.284173408006637</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8.92</v>
      </c>
      <c r="F148" s="52" t="str">
        <f t="shared" si="31"/>
        <v>-</v>
      </c>
    </row>
    <row r="149" spans="1:6" ht="12.75" customHeight="1" x14ac:dyDescent="0.2">
      <c r="A149" s="53">
        <v>6819</v>
      </c>
      <c r="B149" s="85" t="s">
        <v>344</v>
      </c>
      <c r="C149" s="50" t="s">
        <v>345</v>
      </c>
      <c r="D149" s="242">
        <v>964.2</v>
      </c>
      <c r="E149" s="242">
        <v>379.5</v>
      </c>
      <c r="F149" s="52">
        <f t="shared" si="31"/>
        <v>39.359054138145609</v>
      </c>
    </row>
    <row r="150" spans="1:6" ht="12.75" customHeight="1" x14ac:dyDescent="0.2">
      <c r="A150" s="53">
        <v>683</v>
      </c>
      <c r="B150" s="85" t="s">
        <v>346</v>
      </c>
      <c r="C150" s="50" t="s">
        <v>347</v>
      </c>
      <c r="D150" s="242">
        <v>826040.03</v>
      </c>
      <c r="E150" s="242">
        <v>48974.91</v>
      </c>
      <c r="F150" s="52">
        <f t="shared" si="31"/>
        <v>5.9288785314677792</v>
      </c>
    </row>
    <row r="151" spans="1:6" ht="12.75" customHeight="1" x14ac:dyDescent="0.2">
      <c r="A151" s="53">
        <v>3</v>
      </c>
      <c r="B151" s="85" t="s">
        <v>348</v>
      </c>
      <c r="C151" s="50" t="s">
        <v>56</v>
      </c>
      <c r="D151" s="51">
        <f t="shared" ref="D151:E151" si="35">D152+D163+D196+D215+D224+D252+D263</f>
        <v>211412603.89999998</v>
      </c>
      <c r="E151" s="51">
        <f t="shared" si="35"/>
        <v>161000663.38999999</v>
      </c>
      <c r="F151" s="52">
        <f t="shared" si="31"/>
        <v>76.154713777686936</v>
      </c>
    </row>
    <row r="152" spans="1:6" ht="12.75" customHeight="1" x14ac:dyDescent="0.2">
      <c r="A152" s="53">
        <v>31</v>
      </c>
      <c r="B152" s="85" t="s">
        <v>349</v>
      </c>
      <c r="C152" s="50" t="s">
        <v>350</v>
      </c>
      <c r="D152" s="51">
        <f t="shared" ref="D152:E152" si="36">D153+D158+D159</f>
        <v>125995914.72</v>
      </c>
      <c r="E152" s="51">
        <f t="shared" si="36"/>
        <v>109533173.62</v>
      </c>
      <c r="F152" s="52">
        <f t="shared" si="31"/>
        <v>86.933908820309739</v>
      </c>
    </row>
    <row r="153" spans="1:6" ht="12.75" customHeight="1" x14ac:dyDescent="0.2">
      <c r="A153" s="53">
        <v>311</v>
      </c>
      <c r="B153" s="85" t="s">
        <v>351</v>
      </c>
      <c r="C153" s="50" t="s">
        <v>352</v>
      </c>
      <c r="D153" s="51">
        <f t="shared" ref="D153:E153" si="37">SUM(D154:D157)</f>
        <v>104589331.36</v>
      </c>
      <c r="E153" s="51">
        <f t="shared" si="37"/>
        <v>90493006.469999999</v>
      </c>
      <c r="F153" s="52">
        <f t="shared" si="31"/>
        <v>86.522215309437271</v>
      </c>
    </row>
    <row r="154" spans="1:6" ht="12.75" customHeight="1" x14ac:dyDescent="0.2">
      <c r="A154" s="53">
        <v>3111</v>
      </c>
      <c r="B154" s="85" t="s">
        <v>353</v>
      </c>
      <c r="C154" s="50" t="s">
        <v>354</v>
      </c>
      <c r="D154" s="242">
        <v>94884808.030000001</v>
      </c>
      <c r="E154" s="242">
        <v>89182950.040000007</v>
      </c>
      <c r="F154" s="52">
        <f t="shared" si="31"/>
        <v>93.990757732052089</v>
      </c>
    </row>
    <row r="155" spans="1:6" ht="12.75" customHeight="1" x14ac:dyDescent="0.2">
      <c r="A155" s="53">
        <v>3112</v>
      </c>
      <c r="B155" s="85" t="s">
        <v>355</v>
      </c>
      <c r="C155" s="50" t="s">
        <v>356</v>
      </c>
      <c r="D155" s="242">
        <v>0</v>
      </c>
      <c r="E155" s="242">
        <v>1283.44</v>
      </c>
      <c r="F155" s="52" t="str">
        <f t="shared" si="31"/>
        <v>-</v>
      </c>
    </row>
    <row r="156" spans="1:6" ht="12.75" customHeight="1" x14ac:dyDescent="0.2">
      <c r="A156" s="53">
        <v>3113</v>
      </c>
      <c r="B156" s="85" t="s">
        <v>357</v>
      </c>
      <c r="C156" s="50" t="s">
        <v>358</v>
      </c>
      <c r="D156" s="242">
        <v>2577011.2000000002</v>
      </c>
      <c r="E156" s="242">
        <v>982571.66</v>
      </c>
      <c r="F156" s="52">
        <f t="shared" si="31"/>
        <v>38.128342631960621</v>
      </c>
    </row>
    <row r="157" spans="1:6" ht="12.75" customHeight="1" x14ac:dyDescent="0.2">
      <c r="A157" s="53">
        <v>3114</v>
      </c>
      <c r="B157" s="85" t="s">
        <v>359</v>
      </c>
      <c r="C157" s="50" t="s">
        <v>360</v>
      </c>
      <c r="D157" s="242">
        <v>7127512.1299999999</v>
      </c>
      <c r="E157" s="242">
        <v>326201.33</v>
      </c>
      <c r="F157" s="52">
        <f t="shared" si="31"/>
        <v>4.5766506468225403</v>
      </c>
    </row>
    <row r="158" spans="1:6" ht="12.75" customHeight="1" x14ac:dyDescent="0.2">
      <c r="A158" s="53">
        <v>312</v>
      </c>
      <c r="B158" s="85" t="s">
        <v>361</v>
      </c>
      <c r="C158" s="50" t="s">
        <v>362</v>
      </c>
      <c r="D158" s="242">
        <v>5521997.8899999997</v>
      </c>
      <c r="E158" s="242">
        <v>4542938.6500000004</v>
      </c>
      <c r="F158" s="52">
        <f t="shared" si="31"/>
        <v>82.269836760115112</v>
      </c>
    </row>
    <row r="159" spans="1:6" ht="12.75" customHeight="1" x14ac:dyDescent="0.2">
      <c r="A159" s="53">
        <v>313</v>
      </c>
      <c r="B159" s="85" t="s">
        <v>363</v>
      </c>
      <c r="C159" s="50" t="s">
        <v>364</v>
      </c>
      <c r="D159" s="51">
        <f t="shared" ref="D159:E159" si="38">SUM(D160:D162)</f>
        <v>15884585.470000001</v>
      </c>
      <c r="E159" s="51">
        <f t="shared" si="38"/>
        <v>14497228.499999998</v>
      </c>
      <c r="F159" s="52">
        <f t="shared" si="31"/>
        <v>91.266017154679943</v>
      </c>
    </row>
    <row r="160" spans="1:6" ht="12.75" customHeight="1" x14ac:dyDescent="0.2">
      <c r="A160" s="53">
        <v>3131</v>
      </c>
      <c r="B160" s="85" t="s">
        <v>142</v>
      </c>
      <c r="C160" s="50" t="s">
        <v>365</v>
      </c>
      <c r="D160" s="242">
        <v>323449.39</v>
      </c>
      <c r="E160" s="242">
        <v>434517.85</v>
      </c>
      <c r="F160" s="52">
        <f t="shared" si="31"/>
        <v>134.33874461782102</v>
      </c>
    </row>
    <row r="161" spans="1:6" ht="12.75" customHeight="1" x14ac:dyDescent="0.2">
      <c r="A161" s="53">
        <v>3132</v>
      </c>
      <c r="B161" s="85" t="s">
        <v>366</v>
      </c>
      <c r="C161" s="50" t="s">
        <v>367</v>
      </c>
      <c r="D161" s="242">
        <v>15530301.08</v>
      </c>
      <c r="E161" s="242">
        <v>14056989.119999999</v>
      </c>
      <c r="F161" s="52">
        <f t="shared" si="31"/>
        <v>90.513307163778435</v>
      </c>
    </row>
    <row r="162" spans="1:6" ht="12.75" customHeight="1" x14ac:dyDescent="0.2">
      <c r="A162" s="53">
        <v>3133</v>
      </c>
      <c r="B162" s="85" t="s">
        <v>368</v>
      </c>
      <c r="C162" s="50" t="s">
        <v>369</v>
      </c>
      <c r="D162" s="242">
        <v>30835</v>
      </c>
      <c r="E162" s="242">
        <v>5721.53</v>
      </c>
      <c r="F162" s="52">
        <f t="shared" si="31"/>
        <v>18.555310523755473</v>
      </c>
    </row>
    <row r="163" spans="1:6" ht="12.75" customHeight="1" x14ac:dyDescent="0.2">
      <c r="A163" s="53">
        <v>32</v>
      </c>
      <c r="B163" s="85" t="s">
        <v>370</v>
      </c>
      <c r="C163" s="50" t="s">
        <v>371</v>
      </c>
      <c r="D163" s="51">
        <f t="shared" ref="D163:E163" si="39">D164+D169+D177+D187+D188</f>
        <v>71178917.290000007</v>
      </c>
      <c r="E163" s="51">
        <f t="shared" si="39"/>
        <v>36788018.43</v>
      </c>
      <c r="F163" s="52">
        <f t="shared" si="31"/>
        <v>51.683869087410784</v>
      </c>
    </row>
    <row r="164" spans="1:6" ht="12.75" customHeight="1" x14ac:dyDescent="0.2">
      <c r="A164" s="53">
        <v>321</v>
      </c>
      <c r="B164" s="85" t="s">
        <v>372</v>
      </c>
      <c r="C164" s="50" t="s">
        <v>373</v>
      </c>
      <c r="D164" s="51">
        <f t="shared" ref="D164:E164" si="40">SUM(D165:D168)</f>
        <v>5329784.88</v>
      </c>
      <c r="E164" s="51">
        <f t="shared" si="40"/>
        <v>3934506.0599999996</v>
      </c>
      <c r="F164" s="52">
        <f t="shared" si="31"/>
        <v>73.82110438948898</v>
      </c>
    </row>
    <row r="165" spans="1:6" ht="12.75" customHeight="1" x14ac:dyDescent="0.2">
      <c r="A165" s="53">
        <v>3211</v>
      </c>
      <c r="B165" s="85" t="s">
        <v>374</v>
      </c>
      <c r="C165" s="50" t="s">
        <v>375</v>
      </c>
      <c r="D165" s="242">
        <v>670834.71</v>
      </c>
      <c r="E165" s="242">
        <v>618023.24</v>
      </c>
      <c r="F165" s="52">
        <f t="shared" si="31"/>
        <v>92.127498888660682</v>
      </c>
    </row>
    <row r="166" spans="1:6" ht="12.75" customHeight="1" x14ac:dyDescent="0.2">
      <c r="A166" s="53">
        <v>3212</v>
      </c>
      <c r="B166" s="85" t="s">
        <v>376</v>
      </c>
      <c r="C166" s="50" t="s">
        <v>377</v>
      </c>
      <c r="D166" s="242">
        <v>4032547.82</v>
      </c>
      <c r="E166" s="242">
        <v>3125271.03</v>
      </c>
      <c r="F166" s="52">
        <f t="shared" si="31"/>
        <v>77.501152360792091</v>
      </c>
    </row>
    <row r="167" spans="1:6" ht="12.75" customHeight="1" x14ac:dyDescent="0.2">
      <c r="A167" s="53">
        <v>3213</v>
      </c>
      <c r="B167" s="85" t="s">
        <v>378</v>
      </c>
      <c r="C167" s="50" t="s">
        <v>379</v>
      </c>
      <c r="D167" s="242">
        <v>593850.03</v>
      </c>
      <c r="E167" s="242">
        <v>146984.39000000001</v>
      </c>
      <c r="F167" s="52">
        <f t="shared" si="31"/>
        <v>24.751095828015703</v>
      </c>
    </row>
    <row r="168" spans="1:6" ht="12.75" customHeight="1" x14ac:dyDescent="0.2">
      <c r="A168" s="53">
        <v>3214</v>
      </c>
      <c r="B168" s="85" t="s">
        <v>380</v>
      </c>
      <c r="C168" s="50" t="s">
        <v>381</v>
      </c>
      <c r="D168" s="242">
        <v>32552.32</v>
      </c>
      <c r="E168" s="242">
        <v>44227.4</v>
      </c>
      <c r="F168" s="52">
        <f t="shared" si="31"/>
        <v>135.86558500285079</v>
      </c>
    </row>
    <row r="169" spans="1:6" ht="12.75" customHeight="1" x14ac:dyDescent="0.2">
      <c r="A169" s="53">
        <v>322</v>
      </c>
      <c r="B169" s="85" t="s">
        <v>382</v>
      </c>
      <c r="C169" s="50" t="s">
        <v>383</v>
      </c>
      <c r="D169" s="51">
        <f t="shared" ref="D169:E169" si="41">SUM(D170:D176)</f>
        <v>41926309.449999996</v>
      </c>
      <c r="E169" s="51">
        <f t="shared" si="41"/>
        <v>11848585.25</v>
      </c>
      <c r="F169" s="52">
        <f t="shared" si="31"/>
        <v>28.260501354478272</v>
      </c>
    </row>
    <row r="170" spans="1:6" ht="12.75" customHeight="1" x14ac:dyDescent="0.2">
      <c r="A170" s="53">
        <v>3221</v>
      </c>
      <c r="B170" s="85" t="s">
        <v>384</v>
      </c>
      <c r="C170" s="50" t="s">
        <v>385</v>
      </c>
      <c r="D170" s="242">
        <v>1416657.21</v>
      </c>
      <c r="E170" s="242">
        <v>871997.14</v>
      </c>
      <c r="F170" s="52">
        <f t="shared" si="31"/>
        <v>61.553150179498964</v>
      </c>
    </row>
    <row r="171" spans="1:6" ht="12.75" customHeight="1" x14ac:dyDescent="0.2">
      <c r="A171" s="53">
        <v>3222</v>
      </c>
      <c r="B171" s="85" t="s">
        <v>386</v>
      </c>
      <c r="C171" s="50" t="s">
        <v>387</v>
      </c>
      <c r="D171" s="242">
        <v>35072360.079999998</v>
      </c>
      <c r="E171" s="242">
        <v>7562016.1299999999</v>
      </c>
      <c r="F171" s="52">
        <f t="shared" si="31"/>
        <v>21.561184114074596</v>
      </c>
    </row>
    <row r="172" spans="1:6" ht="12.75" customHeight="1" x14ac:dyDescent="0.2">
      <c r="A172" s="53">
        <v>3223</v>
      </c>
      <c r="B172" s="85" t="s">
        <v>388</v>
      </c>
      <c r="C172" s="50" t="s">
        <v>389</v>
      </c>
      <c r="D172" s="242">
        <v>4302758.7300000004</v>
      </c>
      <c r="E172" s="242">
        <v>2899969.23</v>
      </c>
      <c r="F172" s="52">
        <f t="shared" si="31"/>
        <v>67.397904739129999</v>
      </c>
    </row>
    <row r="173" spans="1:6" ht="12.75" customHeight="1" x14ac:dyDescent="0.2">
      <c r="A173" s="53">
        <v>3224</v>
      </c>
      <c r="B173" s="85" t="s">
        <v>390</v>
      </c>
      <c r="C173" s="50" t="s">
        <v>391</v>
      </c>
      <c r="D173" s="242">
        <v>454859.17</v>
      </c>
      <c r="E173" s="242">
        <v>203169.25</v>
      </c>
      <c r="F173" s="52">
        <f t="shared" si="31"/>
        <v>44.666407406934326</v>
      </c>
    </row>
    <row r="174" spans="1:6" ht="12.75" customHeight="1" x14ac:dyDescent="0.2">
      <c r="A174" s="53">
        <v>3225</v>
      </c>
      <c r="B174" s="85" t="s">
        <v>392</v>
      </c>
      <c r="C174" s="50" t="s">
        <v>393</v>
      </c>
      <c r="D174" s="242">
        <v>585244.61</v>
      </c>
      <c r="E174" s="242">
        <v>183944.62</v>
      </c>
      <c r="F174" s="52">
        <f t="shared" si="31"/>
        <v>31.430382588230927</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94429.65</v>
      </c>
      <c r="E176" s="242">
        <v>127488.88</v>
      </c>
      <c r="F176" s="52">
        <f t="shared" si="31"/>
        <v>135.0093747038139</v>
      </c>
    </row>
    <row r="177" spans="1:6" ht="12.75" customHeight="1" x14ac:dyDescent="0.2">
      <c r="A177" s="53">
        <v>323</v>
      </c>
      <c r="B177" s="85" t="s">
        <v>398</v>
      </c>
      <c r="C177" s="50" t="s">
        <v>399</v>
      </c>
      <c r="D177" s="51">
        <f t="shared" ref="D177:E177" si="42">SUM(D178:D186)</f>
        <v>21931747.23</v>
      </c>
      <c r="E177" s="51">
        <f t="shared" si="42"/>
        <v>18067105.91</v>
      </c>
      <c r="F177" s="52">
        <f t="shared" si="31"/>
        <v>82.378780498100795</v>
      </c>
    </row>
    <row r="178" spans="1:6" ht="12.75" customHeight="1" x14ac:dyDescent="0.2">
      <c r="A178" s="53">
        <v>3231</v>
      </c>
      <c r="B178" s="85" t="s">
        <v>400</v>
      </c>
      <c r="C178" s="50" t="s">
        <v>401</v>
      </c>
      <c r="D178" s="242">
        <v>1026329.94</v>
      </c>
      <c r="E178" s="242">
        <v>856257.64</v>
      </c>
      <c r="F178" s="52">
        <f t="shared" si="31"/>
        <v>83.429081295241176</v>
      </c>
    </row>
    <row r="179" spans="1:6" ht="12.75" customHeight="1" x14ac:dyDescent="0.2">
      <c r="A179" s="53">
        <v>3232</v>
      </c>
      <c r="B179" s="85" t="s">
        <v>402</v>
      </c>
      <c r="C179" s="50" t="s">
        <v>403</v>
      </c>
      <c r="D179" s="242">
        <v>2928516.96</v>
      </c>
      <c r="E179" s="242">
        <v>1788095.67</v>
      </c>
      <c r="F179" s="52">
        <f t="shared" si="31"/>
        <v>61.058060937437766</v>
      </c>
    </row>
    <row r="180" spans="1:6" ht="12.75" customHeight="1" x14ac:dyDescent="0.2">
      <c r="A180" s="53">
        <v>3233</v>
      </c>
      <c r="B180" s="85" t="s">
        <v>404</v>
      </c>
      <c r="C180" s="50" t="s">
        <v>405</v>
      </c>
      <c r="D180" s="242">
        <v>566018.42000000004</v>
      </c>
      <c r="E180" s="242">
        <v>334654.33</v>
      </c>
      <c r="F180" s="52">
        <f t="shared" si="31"/>
        <v>59.12428256310104</v>
      </c>
    </row>
    <row r="181" spans="1:6" ht="12.75" customHeight="1" x14ac:dyDescent="0.2">
      <c r="A181" s="53">
        <v>3234</v>
      </c>
      <c r="B181" s="85" t="s">
        <v>406</v>
      </c>
      <c r="C181" s="50" t="s">
        <v>407</v>
      </c>
      <c r="D181" s="242">
        <v>1526426.62</v>
      </c>
      <c r="E181" s="242">
        <v>1312170.55</v>
      </c>
      <c r="F181" s="52">
        <f t="shared" si="31"/>
        <v>85.963552574836513</v>
      </c>
    </row>
    <row r="182" spans="1:6" ht="12.75" customHeight="1" x14ac:dyDescent="0.2">
      <c r="A182" s="53">
        <v>3235</v>
      </c>
      <c r="B182" s="85" t="s">
        <v>408</v>
      </c>
      <c r="C182" s="50" t="s">
        <v>409</v>
      </c>
      <c r="D182" s="242">
        <v>3441369.67</v>
      </c>
      <c r="E182" s="242">
        <v>3364601.57</v>
      </c>
      <c r="F182" s="52">
        <f t="shared" si="31"/>
        <v>97.769257378269387</v>
      </c>
    </row>
    <row r="183" spans="1:6" ht="12.75" customHeight="1" x14ac:dyDescent="0.2">
      <c r="A183" s="53">
        <v>3236</v>
      </c>
      <c r="B183" s="85" t="s">
        <v>410</v>
      </c>
      <c r="C183" s="50" t="s">
        <v>411</v>
      </c>
      <c r="D183" s="242">
        <v>1862051.59</v>
      </c>
      <c r="E183" s="242">
        <v>1049674.5</v>
      </c>
      <c r="F183" s="52">
        <f t="shared" si="31"/>
        <v>56.371934356555606</v>
      </c>
    </row>
    <row r="184" spans="1:6" ht="12.75" customHeight="1" x14ac:dyDescent="0.2">
      <c r="A184" s="53">
        <v>3237</v>
      </c>
      <c r="B184" s="85" t="s">
        <v>412</v>
      </c>
      <c r="C184" s="50" t="s">
        <v>413</v>
      </c>
      <c r="D184" s="242">
        <v>7067741</v>
      </c>
      <c r="E184" s="242">
        <v>7395477.8399999999</v>
      </c>
      <c r="F184" s="52">
        <f t="shared" si="31"/>
        <v>104.63708050422333</v>
      </c>
    </row>
    <row r="185" spans="1:6" ht="12.75" customHeight="1" x14ac:dyDescent="0.2">
      <c r="A185" s="53">
        <v>3238</v>
      </c>
      <c r="B185" s="85" t="s">
        <v>414</v>
      </c>
      <c r="C185" s="50" t="s">
        <v>415</v>
      </c>
      <c r="D185" s="242">
        <v>1011983.57</v>
      </c>
      <c r="E185" s="242">
        <v>653407.93000000005</v>
      </c>
      <c r="F185" s="52">
        <f t="shared" si="31"/>
        <v>64.567049245671058</v>
      </c>
    </row>
    <row r="186" spans="1:6" ht="12.75" customHeight="1" x14ac:dyDescent="0.2">
      <c r="A186" s="53">
        <v>3239</v>
      </c>
      <c r="B186" s="85" t="s">
        <v>416</v>
      </c>
      <c r="C186" s="50" t="s">
        <v>417</v>
      </c>
      <c r="D186" s="242">
        <v>2501309.46</v>
      </c>
      <c r="E186" s="242">
        <v>1312765.8799999999</v>
      </c>
      <c r="F186" s="52">
        <f t="shared" si="31"/>
        <v>52.48314536818647</v>
      </c>
    </row>
    <row r="187" spans="1:6" ht="12.75" customHeight="1" x14ac:dyDescent="0.2">
      <c r="A187" s="53">
        <v>324</v>
      </c>
      <c r="B187" s="85" t="s">
        <v>418</v>
      </c>
      <c r="C187" s="50" t="s">
        <v>419</v>
      </c>
      <c r="D187" s="242">
        <v>55669.01</v>
      </c>
      <c r="E187" s="242">
        <v>42649.33</v>
      </c>
      <c r="F187" s="52">
        <f t="shared" si="31"/>
        <v>76.612337815959009</v>
      </c>
    </row>
    <row r="188" spans="1:6" ht="12.75" customHeight="1" x14ac:dyDescent="0.2">
      <c r="A188" s="53">
        <v>329</v>
      </c>
      <c r="B188" s="85" t="s">
        <v>420</v>
      </c>
      <c r="C188" s="50" t="s">
        <v>421</v>
      </c>
      <c r="D188" s="51">
        <f t="shared" ref="D188:E188" si="43">SUM(D189:D195)</f>
        <v>1935406.72</v>
      </c>
      <c r="E188" s="51">
        <f t="shared" si="43"/>
        <v>2895171.88</v>
      </c>
      <c r="F188" s="52">
        <f t="shared" si="31"/>
        <v>149.58984331727441</v>
      </c>
    </row>
    <row r="189" spans="1:6" ht="12.75" customHeight="1" x14ac:dyDescent="0.2">
      <c r="A189" s="53">
        <v>3291</v>
      </c>
      <c r="B189" s="232" t="s">
        <v>422</v>
      </c>
      <c r="C189" s="50" t="s">
        <v>423</v>
      </c>
      <c r="D189" s="242">
        <v>286461.09000000003</v>
      </c>
      <c r="E189" s="242">
        <v>1407220.62</v>
      </c>
      <c r="F189" s="52">
        <f t="shared" si="31"/>
        <v>491.24319816000144</v>
      </c>
    </row>
    <row r="190" spans="1:6" ht="12.75" customHeight="1" x14ac:dyDescent="0.2">
      <c r="A190" s="53">
        <v>3292</v>
      </c>
      <c r="B190" s="85" t="s">
        <v>424</v>
      </c>
      <c r="C190" s="50" t="s">
        <v>425</v>
      </c>
      <c r="D190" s="242">
        <v>208885.68</v>
      </c>
      <c r="E190" s="242">
        <v>197976.22</v>
      </c>
      <c r="F190" s="52">
        <f t="shared" si="31"/>
        <v>94.777305940742323</v>
      </c>
    </row>
    <row r="191" spans="1:6" ht="12.75" customHeight="1" x14ac:dyDescent="0.2">
      <c r="A191" s="53">
        <v>3293</v>
      </c>
      <c r="B191" s="85" t="s">
        <v>426</v>
      </c>
      <c r="C191" s="50" t="s">
        <v>427</v>
      </c>
      <c r="D191" s="242">
        <v>192357.93</v>
      </c>
      <c r="E191" s="242">
        <v>181154.93</v>
      </c>
      <c r="F191" s="52">
        <f t="shared" si="31"/>
        <v>94.175961448535034</v>
      </c>
    </row>
    <row r="192" spans="1:6" ht="12.75" customHeight="1" x14ac:dyDescent="0.2">
      <c r="A192" s="53">
        <v>3294</v>
      </c>
      <c r="B192" s="85" t="s">
        <v>428</v>
      </c>
      <c r="C192" s="50" t="s">
        <v>429</v>
      </c>
      <c r="D192" s="242">
        <v>63098.89</v>
      </c>
      <c r="E192" s="242">
        <v>54294.66</v>
      </c>
      <c r="F192" s="52">
        <f t="shared" si="31"/>
        <v>86.046933630686695</v>
      </c>
    </row>
    <row r="193" spans="1:6" ht="12.75" customHeight="1" x14ac:dyDescent="0.2">
      <c r="A193" s="53">
        <v>3295</v>
      </c>
      <c r="B193" s="85" t="s">
        <v>430</v>
      </c>
      <c r="C193" s="50" t="s">
        <v>431</v>
      </c>
      <c r="D193" s="242">
        <v>209236.43</v>
      </c>
      <c r="E193" s="242">
        <v>169288.95</v>
      </c>
      <c r="F193" s="52">
        <f t="shared" si="31"/>
        <v>80.907970949418328</v>
      </c>
    </row>
    <row r="194" spans="1:6" ht="12.75" customHeight="1" x14ac:dyDescent="0.2">
      <c r="A194" s="53" t="s">
        <v>432</v>
      </c>
      <c r="B194" s="85" t="s">
        <v>433</v>
      </c>
      <c r="C194" s="50" t="s">
        <v>432</v>
      </c>
      <c r="D194" s="242">
        <v>438301.9</v>
      </c>
      <c r="E194" s="242">
        <v>328154.69</v>
      </c>
      <c r="F194" s="52">
        <f t="shared" si="31"/>
        <v>74.869556805480414</v>
      </c>
    </row>
    <row r="195" spans="1:6" ht="12.75" customHeight="1" x14ac:dyDescent="0.2">
      <c r="A195" s="53">
        <v>3299</v>
      </c>
      <c r="B195" s="85" t="s">
        <v>434</v>
      </c>
      <c r="C195" s="50" t="s">
        <v>435</v>
      </c>
      <c r="D195" s="242">
        <v>537064.80000000005</v>
      </c>
      <c r="E195" s="242">
        <v>557081.81000000006</v>
      </c>
      <c r="F195" s="52">
        <f t="shared" si="31"/>
        <v>103.7271126314739</v>
      </c>
    </row>
    <row r="196" spans="1:6" ht="12.75" customHeight="1" x14ac:dyDescent="0.2">
      <c r="A196" s="53">
        <v>34</v>
      </c>
      <c r="B196" s="232" t="s">
        <v>436</v>
      </c>
      <c r="C196" s="50" t="s">
        <v>437</v>
      </c>
      <c r="D196" s="51">
        <f t="shared" ref="D196:E196" si="44">D197+D202+D210</f>
        <v>300585.12</v>
      </c>
      <c r="E196" s="51">
        <f t="shared" si="44"/>
        <v>282318.43000000005</v>
      </c>
      <c r="F196" s="52">
        <f t="shared" si="31"/>
        <v>93.922955999951057</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56659.490000000005</v>
      </c>
      <c r="E202" s="51">
        <f t="shared" si="46"/>
        <v>81746.990000000005</v>
      </c>
      <c r="F202" s="52">
        <f t="shared" si="31"/>
        <v>144.27766645975811</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30861.08</v>
      </c>
      <c r="E204" s="242">
        <v>28419.74</v>
      </c>
      <c r="F204" s="52">
        <f t="shared" si="31"/>
        <v>92.089259351908609</v>
      </c>
    </row>
    <row r="205" spans="1:6" ht="24" x14ac:dyDescent="0.2">
      <c r="A205" s="53">
        <v>3423</v>
      </c>
      <c r="B205" s="232" t="s">
        <v>454</v>
      </c>
      <c r="C205" s="50" t="s">
        <v>455</v>
      </c>
      <c r="D205" s="242">
        <v>25798.41</v>
      </c>
      <c r="E205" s="242">
        <v>25657.48</v>
      </c>
      <c r="F205" s="52">
        <f t="shared" si="31"/>
        <v>99.453726024200719</v>
      </c>
    </row>
    <row r="206" spans="1:6" ht="12.75" customHeight="1" x14ac:dyDescent="0.2">
      <c r="A206" s="53">
        <v>3425</v>
      </c>
      <c r="B206" s="85" t="s">
        <v>456</v>
      </c>
      <c r="C206" s="50" t="s">
        <v>457</v>
      </c>
      <c r="D206" s="242">
        <v>0</v>
      </c>
      <c r="E206" s="242">
        <v>27669.77</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243925.63</v>
      </c>
      <c r="E210" s="51">
        <f t="shared" si="47"/>
        <v>200571.44000000003</v>
      </c>
      <c r="F210" s="52">
        <f t="shared" si="31"/>
        <v>82.226472060357096</v>
      </c>
    </row>
    <row r="211" spans="1:6" ht="12.75" customHeight="1" x14ac:dyDescent="0.2">
      <c r="A211" s="53">
        <v>3431</v>
      </c>
      <c r="B211" s="232" t="s">
        <v>466</v>
      </c>
      <c r="C211" s="50" t="s">
        <v>467</v>
      </c>
      <c r="D211" s="242">
        <v>78026.69</v>
      </c>
      <c r="E211" s="242">
        <v>66610.490000000005</v>
      </c>
      <c r="F211" s="52">
        <f t="shared" si="31"/>
        <v>85.368852632349274</v>
      </c>
    </row>
    <row r="212" spans="1:6" ht="12.75" customHeight="1" x14ac:dyDescent="0.2">
      <c r="A212" s="53">
        <v>3432</v>
      </c>
      <c r="B212" s="85" t="s">
        <v>468</v>
      </c>
      <c r="C212" s="50" t="s">
        <v>469</v>
      </c>
      <c r="D212" s="242">
        <v>14.59</v>
      </c>
      <c r="E212" s="242">
        <v>0</v>
      </c>
      <c r="F212" s="52">
        <f t="shared" si="31"/>
        <v>0</v>
      </c>
    </row>
    <row r="213" spans="1:6" ht="12.75" customHeight="1" x14ac:dyDescent="0.2">
      <c r="A213" s="53">
        <v>3433</v>
      </c>
      <c r="B213" s="85" t="s">
        <v>470</v>
      </c>
      <c r="C213" s="50" t="s">
        <v>471</v>
      </c>
      <c r="D213" s="242">
        <v>161469.41</v>
      </c>
      <c r="E213" s="242">
        <v>131875.79</v>
      </c>
      <c r="F213" s="52">
        <f t="shared" si="31"/>
        <v>81.672305608845662</v>
      </c>
    </row>
    <row r="214" spans="1:6" ht="12.75" customHeight="1" x14ac:dyDescent="0.2">
      <c r="A214" s="53">
        <v>3434</v>
      </c>
      <c r="B214" s="85" t="s">
        <v>472</v>
      </c>
      <c r="C214" s="50" t="s">
        <v>473</v>
      </c>
      <c r="D214" s="242">
        <v>4414.9399999999996</v>
      </c>
      <c r="E214" s="242">
        <v>2085.16</v>
      </c>
      <c r="F214" s="52">
        <f t="shared" si="31"/>
        <v>47.229633924809846</v>
      </c>
    </row>
    <row r="215" spans="1:6" ht="12.75" customHeight="1" x14ac:dyDescent="0.2">
      <c r="A215" s="53">
        <v>35</v>
      </c>
      <c r="B215" s="85" t="s">
        <v>474</v>
      </c>
      <c r="C215" s="50" t="s">
        <v>475</v>
      </c>
      <c r="D215" s="51">
        <f t="shared" ref="D215:E215" si="48">D216+D219+D223</f>
        <v>954042.89</v>
      </c>
      <c r="E215" s="51">
        <f t="shared" si="48"/>
        <v>1260664.3900000001</v>
      </c>
      <c r="F215" s="52">
        <f t="shared" si="31"/>
        <v>132.13917353338277</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609933.9</v>
      </c>
      <c r="E219" s="51">
        <f t="shared" si="50"/>
        <v>698695.77</v>
      </c>
      <c r="F219" s="52">
        <f t="shared" si="31"/>
        <v>114.55270316996643</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120296.11</v>
      </c>
      <c r="E221" s="242">
        <v>393452.96</v>
      </c>
      <c r="F221" s="52">
        <f t="shared" si="31"/>
        <v>327.07039321554123</v>
      </c>
    </row>
    <row r="222" spans="1:6" ht="12.75" customHeight="1" x14ac:dyDescent="0.2">
      <c r="A222" s="53">
        <v>3523</v>
      </c>
      <c r="B222" s="85" t="s">
        <v>488</v>
      </c>
      <c r="C222" s="50" t="s">
        <v>489</v>
      </c>
      <c r="D222" s="242">
        <v>489637.79</v>
      </c>
      <c r="E222" s="242">
        <v>305242.81</v>
      </c>
      <c r="F222" s="52">
        <f t="shared" si="31"/>
        <v>62.340533397146494</v>
      </c>
    </row>
    <row r="223" spans="1:6" ht="24" x14ac:dyDescent="0.2">
      <c r="A223" s="53" t="s">
        <v>490</v>
      </c>
      <c r="B223" s="85" t="s">
        <v>491</v>
      </c>
      <c r="C223" s="50" t="s">
        <v>490</v>
      </c>
      <c r="D223" s="242">
        <v>344108.99</v>
      </c>
      <c r="E223" s="242">
        <v>561968.62</v>
      </c>
      <c r="F223" s="52">
        <f t="shared" si="31"/>
        <v>163.31122880573389</v>
      </c>
    </row>
    <row r="224" spans="1:6" ht="24" x14ac:dyDescent="0.2">
      <c r="A224" s="53">
        <v>36</v>
      </c>
      <c r="B224" s="85" t="s">
        <v>492</v>
      </c>
      <c r="C224" s="50" t="s">
        <v>493</v>
      </c>
      <c r="D224" s="51">
        <f t="shared" ref="D224:E224" si="51">D225+D228+D231+D236+D240+D244+D247</f>
        <v>6494616.2400000002</v>
      </c>
      <c r="E224" s="51">
        <f t="shared" si="51"/>
        <v>7026991.6699999999</v>
      </c>
      <c r="F224" s="52">
        <f t="shared" ref="F224:F235" si="52">IF(D224&lt;&gt;0,IF(E224/D224&gt;=100,"&gt;&gt;100",E224/D224*100),"-")</f>
        <v>108.19718071594635</v>
      </c>
    </row>
    <row r="225" spans="1:6" ht="12.75" customHeight="1" x14ac:dyDescent="0.2">
      <c r="A225" s="53">
        <v>361</v>
      </c>
      <c r="B225" s="85" t="s">
        <v>494</v>
      </c>
      <c r="C225" s="50" t="s">
        <v>495</v>
      </c>
      <c r="D225" s="51">
        <f t="shared" ref="D225:E225" si="53">SUM(D226:D227)</f>
        <v>393654.7</v>
      </c>
      <c r="E225" s="51">
        <f t="shared" si="53"/>
        <v>260323.88</v>
      </c>
      <c r="F225" s="52">
        <f t="shared" si="52"/>
        <v>66.130006830859628</v>
      </c>
    </row>
    <row r="226" spans="1:6" ht="12.75" customHeight="1" x14ac:dyDescent="0.2">
      <c r="A226" s="53">
        <v>3611</v>
      </c>
      <c r="B226" s="85" t="s">
        <v>496</v>
      </c>
      <c r="C226" s="50" t="s">
        <v>497</v>
      </c>
      <c r="D226" s="242">
        <v>75579.7</v>
      </c>
      <c r="E226" s="242">
        <v>0</v>
      </c>
      <c r="F226" s="52">
        <f t="shared" si="52"/>
        <v>0</v>
      </c>
    </row>
    <row r="227" spans="1:6" ht="12.75" customHeight="1" x14ac:dyDescent="0.2">
      <c r="A227" s="53">
        <v>3612</v>
      </c>
      <c r="B227" s="85" t="s">
        <v>498</v>
      </c>
      <c r="C227" s="50" t="s">
        <v>499</v>
      </c>
      <c r="D227" s="242">
        <v>318075</v>
      </c>
      <c r="E227" s="242">
        <v>260323.88</v>
      </c>
      <c r="F227" s="52">
        <f t="shared" si="52"/>
        <v>81.843552621237123</v>
      </c>
    </row>
    <row r="228" spans="1:6" ht="24" x14ac:dyDescent="0.2">
      <c r="A228" s="53">
        <v>362</v>
      </c>
      <c r="B228" s="85" t="s">
        <v>500</v>
      </c>
      <c r="C228" s="50" t="s">
        <v>501</v>
      </c>
      <c r="D228" s="51">
        <f t="shared" ref="D228:E228" si="54">SUM(D229:D230)</f>
        <v>1680466.09</v>
      </c>
      <c r="E228" s="51">
        <f t="shared" si="54"/>
        <v>2294948.7200000002</v>
      </c>
      <c r="F228" s="52">
        <f t="shared" si="52"/>
        <v>136.56620229688775</v>
      </c>
    </row>
    <row r="229" spans="1:6" ht="12.75" customHeight="1" x14ac:dyDescent="0.2">
      <c r="A229" s="53">
        <v>3621</v>
      </c>
      <c r="B229" s="85" t="s">
        <v>502</v>
      </c>
      <c r="C229" s="50" t="s">
        <v>503</v>
      </c>
      <c r="D229" s="242">
        <v>1680466.09</v>
      </c>
      <c r="E229" s="242">
        <v>2294948.7200000002</v>
      </c>
      <c r="F229" s="52">
        <f t="shared" si="52"/>
        <v>136.56620229688775</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1593600.6300000001</v>
      </c>
      <c r="E231" s="51">
        <f t="shared" si="55"/>
        <v>1681416.52</v>
      </c>
      <c r="F231" s="52">
        <f t="shared" si="52"/>
        <v>105.5105330875779</v>
      </c>
    </row>
    <row r="232" spans="1:6" ht="12.75" customHeight="1" x14ac:dyDescent="0.2">
      <c r="A232" s="53">
        <v>3631</v>
      </c>
      <c r="B232" s="85" t="s">
        <v>508</v>
      </c>
      <c r="C232" s="50" t="s">
        <v>509</v>
      </c>
      <c r="D232" s="242">
        <v>182006.06</v>
      </c>
      <c r="E232" s="242">
        <v>302059.49</v>
      </c>
      <c r="F232" s="52">
        <f t="shared" si="52"/>
        <v>165.96122678552572</v>
      </c>
    </row>
    <row r="233" spans="1:6" ht="12.75" customHeight="1" x14ac:dyDescent="0.2">
      <c r="A233" s="53">
        <v>3632</v>
      </c>
      <c r="B233" s="85" t="s">
        <v>510</v>
      </c>
      <c r="C233" s="50" t="s">
        <v>511</v>
      </c>
      <c r="D233" s="242">
        <v>1411594.57</v>
      </c>
      <c r="E233" s="242">
        <v>1379357.03</v>
      </c>
      <c r="F233" s="52">
        <f t="shared" si="52"/>
        <v>97.716232359834024</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160293.79</v>
      </c>
      <c r="E236" s="51">
        <f t="shared" si="56"/>
        <v>183060.94</v>
      </c>
      <c r="F236" s="52">
        <f t="shared" ref="F236:F239" si="57">IF(D236&lt;&gt;0,IF(E236/D236&gt;=100,"&gt;&gt;100",E236/D236*100),"-")</f>
        <v>114.20338866527517</v>
      </c>
    </row>
    <row r="237" spans="1:6" ht="12.75" customHeight="1" x14ac:dyDescent="0.2">
      <c r="A237" s="53" t="s">
        <v>518</v>
      </c>
      <c r="B237" s="85" t="s">
        <v>519</v>
      </c>
      <c r="C237" s="50" t="s">
        <v>518</v>
      </c>
      <c r="D237" s="242">
        <v>160293.79</v>
      </c>
      <c r="E237" s="242">
        <v>183060.94</v>
      </c>
      <c r="F237" s="52">
        <f t="shared" si="57"/>
        <v>114.20338866527517</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2666601.0299999998</v>
      </c>
      <c r="E244" s="51">
        <f t="shared" si="60"/>
        <v>2607241.61</v>
      </c>
      <c r="F244" s="52">
        <f t="shared" ref="F244:F251" si="61">IF(D244&lt;&gt;0,IF(E244/D244&gt;=100,"&gt;&gt;100",E244/D244*100),"-")</f>
        <v>97.773966958979244</v>
      </c>
    </row>
    <row r="245" spans="1:6" ht="12.75" customHeight="1" x14ac:dyDescent="0.2">
      <c r="A245" s="53" t="s">
        <v>534</v>
      </c>
      <c r="B245" s="85" t="s">
        <v>535</v>
      </c>
      <c r="C245" s="50" t="s">
        <v>534</v>
      </c>
      <c r="D245" s="242">
        <v>2469374.94</v>
      </c>
      <c r="E245" s="242">
        <v>1816711.74</v>
      </c>
      <c r="F245" s="52">
        <f t="shared" si="61"/>
        <v>73.569700193037519</v>
      </c>
    </row>
    <row r="246" spans="1:6" ht="12.75" customHeight="1" x14ac:dyDescent="0.2">
      <c r="A246" s="53" t="s">
        <v>536</v>
      </c>
      <c r="B246" s="85" t="s">
        <v>537</v>
      </c>
      <c r="C246" s="50" t="s">
        <v>536</v>
      </c>
      <c r="D246" s="242">
        <v>197226.09</v>
      </c>
      <c r="E246" s="242">
        <v>790529.87</v>
      </c>
      <c r="F246" s="52">
        <f t="shared" si="61"/>
        <v>400.82418609018714</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3409413.9399999995</v>
      </c>
      <c r="E252" s="51">
        <f t="shared" si="63"/>
        <v>3469086.92</v>
      </c>
      <c r="F252" s="52">
        <f t="shared" ref="F252:F258" si="64">IF(D252&lt;&gt;0,IF(E252/D252&gt;=100,"&gt;&gt;100",E252/D252*100),"-")</f>
        <v>101.75024156791007</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3409413.9399999995</v>
      </c>
      <c r="E259" s="51">
        <f t="shared" si="66"/>
        <v>3469086.92</v>
      </c>
      <c r="F259" s="52">
        <f t="shared" ref="F259:F262" si="67">IF(D259&lt;&gt;0,IF(E259/D259&gt;=100,"&gt;&gt;100",E259/D259*100),"-")</f>
        <v>101.75024156791007</v>
      </c>
    </row>
    <row r="260" spans="1:6" ht="12.75" customHeight="1" x14ac:dyDescent="0.2">
      <c r="A260" s="53">
        <v>3721</v>
      </c>
      <c r="B260" s="85" t="s">
        <v>560</v>
      </c>
      <c r="C260" s="50" t="s">
        <v>561</v>
      </c>
      <c r="D260" s="242">
        <v>1255417.18</v>
      </c>
      <c r="E260" s="242">
        <v>1215367.05</v>
      </c>
      <c r="F260" s="52">
        <f t="shared" si="67"/>
        <v>96.809815044908035</v>
      </c>
    </row>
    <row r="261" spans="1:6" ht="12.75" customHeight="1" x14ac:dyDescent="0.2">
      <c r="A261" s="53">
        <v>3722</v>
      </c>
      <c r="B261" s="85" t="s">
        <v>562</v>
      </c>
      <c r="C261" s="50" t="s">
        <v>563</v>
      </c>
      <c r="D261" s="242">
        <v>2153996.7599999998</v>
      </c>
      <c r="E261" s="242">
        <v>2253719.87</v>
      </c>
      <c r="F261" s="52">
        <f t="shared" si="67"/>
        <v>104.62967780880044</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3079113.7</v>
      </c>
      <c r="E263" s="51">
        <f t="shared" si="68"/>
        <v>2640409.9299999997</v>
      </c>
      <c r="F263" s="52">
        <f t="shared" ref="F263:F267" si="69">IF(D263&lt;&gt;0,IF(E263/D263&gt;=100,"&gt;&gt;100",E263/D263*100),"-")</f>
        <v>85.752271181151883</v>
      </c>
    </row>
    <row r="264" spans="1:6" ht="12.75" customHeight="1" x14ac:dyDescent="0.2">
      <c r="A264" s="53">
        <v>381</v>
      </c>
      <c r="B264" s="85" t="s">
        <v>568</v>
      </c>
      <c r="C264" s="50" t="s">
        <v>569</v>
      </c>
      <c r="D264" s="51">
        <f t="shared" ref="D264:E264" si="70">SUM(D265:D267)</f>
        <v>1701796.52</v>
      </c>
      <c r="E264" s="51">
        <f t="shared" si="70"/>
        <v>2050303.1199999999</v>
      </c>
      <c r="F264" s="52">
        <f t="shared" si="69"/>
        <v>120.47874677755246</v>
      </c>
    </row>
    <row r="265" spans="1:6" ht="12.75" customHeight="1" x14ac:dyDescent="0.2">
      <c r="A265" s="53">
        <v>3811</v>
      </c>
      <c r="B265" s="85" t="s">
        <v>570</v>
      </c>
      <c r="C265" s="50" t="s">
        <v>571</v>
      </c>
      <c r="D265" s="242">
        <v>1572950.25</v>
      </c>
      <c r="E265" s="242">
        <v>1931328.89</v>
      </c>
      <c r="F265" s="52">
        <f t="shared" si="69"/>
        <v>122.78385091963332</v>
      </c>
    </row>
    <row r="266" spans="1:6" ht="12.75" customHeight="1" x14ac:dyDescent="0.2">
      <c r="A266" s="53">
        <v>3812</v>
      </c>
      <c r="B266" s="85" t="s">
        <v>572</v>
      </c>
      <c r="C266" s="50" t="s">
        <v>573</v>
      </c>
      <c r="D266" s="242">
        <v>23077.23</v>
      </c>
      <c r="E266" s="242">
        <v>35045</v>
      </c>
      <c r="F266" s="52">
        <f t="shared" si="69"/>
        <v>151.85964693336246</v>
      </c>
    </row>
    <row r="267" spans="1:6" ht="12.75" customHeight="1" x14ac:dyDescent="0.2">
      <c r="A267" s="53" t="s">
        <v>574</v>
      </c>
      <c r="B267" s="85" t="s">
        <v>575</v>
      </c>
      <c r="C267" s="50" t="s">
        <v>574</v>
      </c>
      <c r="D267" s="242">
        <v>105769.04</v>
      </c>
      <c r="E267" s="242">
        <v>83929.23</v>
      </c>
      <c r="F267" s="52">
        <f t="shared" si="69"/>
        <v>79.35141512109783</v>
      </c>
    </row>
    <row r="268" spans="1:6" ht="12.75" customHeight="1" x14ac:dyDescent="0.2">
      <c r="A268" s="53">
        <v>382</v>
      </c>
      <c r="B268" s="86" t="s">
        <v>576</v>
      </c>
      <c r="C268" s="50" t="s">
        <v>577</v>
      </c>
      <c r="D268" s="51">
        <f t="shared" ref="D268:E268" si="71">SUM(D269:D272)</f>
        <v>27156.26</v>
      </c>
      <c r="E268" s="51">
        <f t="shared" si="71"/>
        <v>16253.09</v>
      </c>
      <c r="F268" s="52">
        <f t="shared" ref="F268:F272" si="72">IF(D268&lt;&gt;0,IF(E268/D268&gt;=100,"&gt;&gt;100",E268/D268*100),"-")</f>
        <v>59.850251838802549</v>
      </c>
    </row>
    <row r="269" spans="1:6" ht="12.75" customHeight="1" x14ac:dyDescent="0.2">
      <c r="A269" s="53">
        <v>3821</v>
      </c>
      <c r="B269" s="85" t="s">
        <v>578</v>
      </c>
      <c r="C269" s="50" t="s">
        <v>579</v>
      </c>
      <c r="D269" s="242">
        <v>27156.26</v>
      </c>
      <c r="E269" s="242">
        <v>14508.09</v>
      </c>
      <c r="F269" s="52">
        <f t="shared" si="72"/>
        <v>53.424477450134887</v>
      </c>
    </row>
    <row r="270" spans="1:6" ht="12.75" customHeight="1" x14ac:dyDescent="0.2">
      <c r="A270" s="53">
        <v>3822</v>
      </c>
      <c r="B270" s="85" t="s">
        <v>580</v>
      </c>
      <c r="C270" s="50" t="s">
        <v>581</v>
      </c>
      <c r="D270" s="242">
        <v>0</v>
      </c>
      <c r="E270" s="242">
        <v>1745</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133667.30000000002</v>
      </c>
      <c r="E273" s="51">
        <f t="shared" si="73"/>
        <v>7334.52</v>
      </c>
      <c r="F273" s="52">
        <f t="shared" ref="F273:F284" si="74">IF(D273&lt;&gt;0,IF(E273/D273&gt;=100,"&gt;&gt;100",E273/D273*100),"-")</f>
        <v>5.4871460708789659</v>
      </c>
    </row>
    <row r="274" spans="1:6" ht="12.75" customHeight="1" x14ac:dyDescent="0.2">
      <c r="A274" s="53">
        <v>3831</v>
      </c>
      <c r="B274" s="85" t="s">
        <v>588</v>
      </c>
      <c r="C274" s="50" t="s">
        <v>589</v>
      </c>
      <c r="D274" s="242">
        <v>108780.63</v>
      </c>
      <c r="E274" s="242">
        <v>0</v>
      </c>
      <c r="F274" s="52">
        <f t="shared" si="74"/>
        <v>0</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19093.79</v>
      </c>
      <c r="E276" s="242">
        <v>0</v>
      </c>
      <c r="F276" s="52">
        <f t="shared" si="74"/>
        <v>0</v>
      </c>
    </row>
    <row r="277" spans="1:6" ht="12.75" customHeight="1" x14ac:dyDescent="0.2">
      <c r="A277" s="53">
        <v>3834</v>
      </c>
      <c r="B277" s="85" t="s">
        <v>594</v>
      </c>
      <c r="C277" s="50" t="s">
        <v>595</v>
      </c>
      <c r="D277" s="242">
        <v>892.88</v>
      </c>
      <c r="E277" s="242">
        <v>5860.52</v>
      </c>
      <c r="F277" s="52">
        <f t="shared" si="74"/>
        <v>656.36143714720902</v>
      </c>
    </row>
    <row r="278" spans="1:6" ht="12.75" customHeight="1" x14ac:dyDescent="0.2">
      <c r="A278" s="53" t="s">
        <v>596</v>
      </c>
      <c r="B278" s="85" t="s">
        <v>344</v>
      </c>
      <c r="C278" s="50" t="s">
        <v>596</v>
      </c>
      <c r="D278" s="242">
        <v>4900</v>
      </c>
      <c r="E278" s="242">
        <v>1474</v>
      </c>
      <c r="F278" s="52">
        <f t="shared" si="74"/>
        <v>30.081632653061224</v>
      </c>
    </row>
    <row r="279" spans="1:6" ht="12.75" customHeight="1" x14ac:dyDescent="0.2">
      <c r="A279" s="53">
        <v>386</v>
      </c>
      <c r="B279" s="86" t="s">
        <v>597</v>
      </c>
      <c r="C279" s="50" t="s">
        <v>598</v>
      </c>
      <c r="D279" s="51">
        <f t="shared" ref="D279:E279" si="75">SUM(D280:D284)</f>
        <v>1216493.6200000001</v>
      </c>
      <c r="E279" s="51">
        <f t="shared" si="75"/>
        <v>566519.19999999995</v>
      </c>
      <c r="F279" s="52">
        <f t="shared" si="74"/>
        <v>46.569845553320697</v>
      </c>
    </row>
    <row r="280" spans="1:6" ht="24" x14ac:dyDescent="0.2">
      <c r="A280" s="53">
        <v>3861</v>
      </c>
      <c r="B280" s="85" t="s">
        <v>599</v>
      </c>
      <c r="C280" s="50" t="s">
        <v>600</v>
      </c>
      <c r="D280" s="242">
        <v>1216493.6200000001</v>
      </c>
      <c r="E280" s="242">
        <v>566519.19999999995</v>
      </c>
      <c r="F280" s="52">
        <f t="shared" si="74"/>
        <v>46.569845553320697</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211412603.89999998</v>
      </c>
      <c r="E289" s="51">
        <f t="shared" si="79"/>
        <v>161000663.38999999</v>
      </c>
      <c r="F289" s="52">
        <f t="shared" si="76"/>
        <v>76.154713777686936</v>
      </c>
    </row>
    <row r="290" spans="1:6" ht="12.75" customHeight="1" x14ac:dyDescent="0.2">
      <c r="A290" s="53" t="s">
        <v>609</v>
      </c>
      <c r="B290" s="85" t="s">
        <v>620</v>
      </c>
      <c r="C290" s="50" t="s">
        <v>621</v>
      </c>
      <c r="D290" s="51">
        <f>IF(D6&gt;=D289,D6-D289,0)</f>
        <v>21244651.719999999</v>
      </c>
      <c r="E290" s="51">
        <f>IF(E6&gt;=E289,E6-E289,0)</f>
        <v>16823714.080000013</v>
      </c>
      <c r="F290" s="52">
        <f t="shared" si="76"/>
        <v>79.19035012544802</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676587.85</v>
      </c>
      <c r="E292" s="242">
        <v>4147174.18</v>
      </c>
      <c r="F292" s="52">
        <f t="shared" si="76"/>
        <v>612.95427932972791</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6692614.6100000003</v>
      </c>
      <c r="E294" s="242">
        <v>2860284.18</v>
      </c>
      <c r="F294" s="52">
        <f t="shared" si="76"/>
        <v>42.737918536743599</v>
      </c>
    </row>
    <row r="295" spans="1:6" ht="24" x14ac:dyDescent="0.2">
      <c r="A295" s="53">
        <v>9661</v>
      </c>
      <c r="B295" s="85" t="s">
        <v>630</v>
      </c>
      <c r="C295" s="50" t="s">
        <v>631</v>
      </c>
      <c r="D295" s="242">
        <v>1054450.3500000001</v>
      </c>
      <c r="E295" s="242">
        <v>491893.96</v>
      </c>
      <c r="F295" s="52">
        <f t="shared" si="76"/>
        <v>46.649323981921</v>
      </c>
    </row>
    <row r="296" spans="1:6" ht="12.75" customHeight="1" x14ac:dyDescent="0.2">
      <c r="A296" s="55" t="s">
        <v>632</v>
      </c>
      <c r="B296" s="233" t="s">
        <v>633</v>
      </c>
      <c r="C296" s="56" t="s">
        <v>632</v>
      </c>
      <c r="D296" s="243">
        <v>3846875.71</v>
      </c>
      <c r="E296" s="243">
        <v>1682157.59</v>
      </c>
      <c r="F296" s="57">
        <f t="shared" si="76"/>
        <v>43.727890288402385</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683283.50000000012</v>
      </c>
      <c r="E298" s="51">
        <f t="shared" si="80"/>
        <v>44308.899999999994</v>
      </c>
      <c r="F298" s="52">
        <f t="shared" ref="F298:F418" si="81">IF(D298&lt;&gt;0,IF(E298/D298&gt;=100,"&gt;&gt;100",E298/D298*100),"-")</f>
        <v>6.4847021770612034</v>
      </c>
    </row>
    <row r="299" spans="1:6" ht="12.75" customHeight="1" x14ac:dyDescent="0.2">
      <c r="A299" s="53">
        <v>71</v>
      </c>
      <c r="B299" s="85" t="s">
        <v>637</v>
      </c>
      <c r="C299" s="50" t="s">
        <v>638</v>
      </c>
      <c r="D299" s="51">
        <f t="shared" ref="D299:E299" si="82">D300+D304</f>
        <v>1413.14</v>
      </c>
      <c r="E299" s="51">
        <f t="shared" si="82"/>
        <v>39353.919999999998</v>
      </c>
      <c r="F299" s="52">
        <f t="shared" si="81"/>
        <v>2784.8564190384527</v>
      </c>
    </row>
    <row r="300" spans="1:6" ht="24" x14ac:dyDescent="0.2">
      <c r="A300" s="53">
        <v>711</v>
      </c>
      <c r="B300" s="85" t="s">
        <v>639</v>
      </c>
      <c r="C300" s="50" t="s">
        <v>640</v>
      </c>
      <c r="D300" s="51">
        <f t="shared" ref="D300:E300" si="83">SUM(D301:D303)</f>
        <v>1413.14</v>
      </c>
      <c r="E300" s="51">
        <f t="shared" si="83"/>
        <v>39353.919999999998</v>
      </c>
      <c r="F300" s="52">
        <f t="shared" si="81"/>
        <v>2784.8564190384527</v>
      </c>
    </row>
    <row r="301" spans="1:6" ht="12.75" customHeight="1" x14ac:dyDescent="0.2">
      <c r="A301" s="53">
        <v>7111</v>
      </c>
      <c r="B301" s="85" t="s">
        <v>641</v>
      </c>
      <c r="C301" s="50" t="s">
        <v>642</v>
      </c>
      <c r="D301" s="242">
        <v>1413.14</v>
      </c>
      <c r="E301" s="242">
        <v>39353.919999999998</v>
      </c>
      <c r="F301" s="52">
        <f t="shared" si="81"/>
        <v>2784.8564190384527</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681870.3600000001</v>
      </c>
      <c r="E311" s="51">
        <f t="shared" si="85"/>
        <v>4954.9799999999996</v>
      </c>
      <c r="F311" s="52">
        <f t="shared" si="81"/>
        <v>0.72667478903174476</v>
      </c>
    </row>
    <row r="312" spans="1:6" ht="12.75" customHeight="1" x14ac:dyDescent="0.2">
      <c r="A312" s="53">
        <v>721</v>
      </c>
      <c r="B312" s="85" t="s">
        <v>663</v>
      </c>
      <c r="C312" s="50" t="s">
        <v>664</v>
      </c>
      <c r="D312" s="51">
        <f t="shared" ref="D312:E312" si="86">SUM(D313:D316)</f>
        <v>649509.92000000004</v>
      </c>
      <c r="E312" s="51">
        <f t="shared" si="86"/>
        <v>1601.98</v>
      </c>
      <c r="F312" s="52">
        <f t="shared" si="81"/>
        <v>0.24664442384498145</v>
      </c>
    </row>
    <row r="313" spans="1:6" ht="12.75" customHeight="1" x14ac:dyDescent="0.2">
      <c r="A313" s="53">
        <v>7211</v>
      </c>
      <c r="B313" s="85" t="s">
        <v>665</v>
      </c>
      <c r="C313" s="50" t="s">
        <v>666</v>
      </c>
      <c r="D313" s="242">
        <v>6297.92</v>
      </c>
      <c r="E313" s="242">
        <v>1601.98</v>
      </c>
      <c r="F313" s="52">
        <f t="shared" si="81"/>
        <v>25.436652101011127</v>
      </c>
    </row>
    <row r="314" spans="1:6" ht="12.75" customHeight="1" x14ac:dyDescent="0.2">
      <c r="A314" s="53">
        <v>7212</v>
      </c>
      <c r="B314" s="85" t="s">
        <v>667</v>
      </c>
      <c r="C314" s="50" t="s">
        <v>668</v>
      </c>
      <c r="D314" s="242">
        <v>643212</v>
      </c>
      <c r="E314" s="242">
        <v>0</v>
      </c>
      <c r="F314" s="52">
        <f t="shared" si="81"/>
        <v>0</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13907.27</v>
      </c>
      <c r="E317" s="51">
        <f t="shared" si="87"/>
        <v>1745</v>
      </c>
      <c r="F317" s="52">
        <f t="shared" si="81"/>
        <v>12.547394276518684</v>
      </c>
    </row>
    <row r="318" spans="1:6" ht="12.75" customHeight="1" x14ac:dyDescent="0.2">
      <c r="A318" s="53">
        <v>7221</v>
      </c>
      <c r="B318" s="85" t="s">
        <v>675</v>
      </c>
      <c r="C318" s="50" t="s">
        <v>676</v>
      </c>
      <c r="D318" s="242">
        <v>62.17</v>
      </c>
      <c r="E318" s="242">
        <v>1745</v>
      </c>
      <c r="F318" s="52">
        <f t="shared" si="81"/>
        <v>2806.8200096509572</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12740</v>
      </c>
      <c r="E320" s="242">
        <v>0</v>
      </c>
      <c r="F320" s="52">
        <f t="shared" si="81"/>
        <v>0</v>
      </c>
    </row>
    <row r="321" spans="1:6" ht="12.75" customHeight="1" x14ac:dyDescent="0.2">
      <c r="A321" s="53">
        <v>7224</v>
      </c>
      <c r="B321" s="85" t="s">
        <v>681</v>
      </c>
      <c r="C321" s="50" t="s">
        <v>682</v>
      </c>
      <c r="D321" s="242">
        <v>700</v>
      </c>
      <c r="E321" s="242">
        <v>0</v>
      </c>
      <c r="F321" s="52">
        <f t="shared" si="81"/>
        <v>0</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405.1</v>
      </c>
      <c r="E324" s="242">
        <v>0</v>
      </c>
      <c r="F324" s="52">
        <f t="shared" si="81"/>
        <v>0</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18453.169999999998</v>
      </c>
      <c r="E326" s="51">
        <f t="shared" si="88"/>
        <v>1608</v>
      </c>
      <c r="F326" s="52">
        <f t="shared" si="81"/>
        <v>8.7139499609010276</v>
      </c>
    </row>
    <row r="327" spans="1:6" ht="12.75" customHeight="1" x14ac:dyDescent="0.2">
      <c r="A327" s="53">
        <v>7231</v>
      </c>
      <c r="B327" s="85" t="s">
        <v>693</v>
      </c>
      <c r="C327" s="50" t="s">
        <v>694</v>
      </c>
      <c r="D327" s="242">
        <v>18453.169999999998</v>
      </c>
      <c r="E327" s="242">
        <v>1608</v>
      </c>
      <c r="F327" s="52">
        <f t="shared" si="81"/>
        <v>8.7139499609010276</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21347803.359999999</v>
      </c>
      <c r="E350" s="51">
        <f t="shared" si="95"/>
        <v>17286342.82</v>
      </c>
      <c r="F350" s="52">
        <f t="shared" si="81"/>
        <v>80.974808173425117</v>
      </c>
    </row>
    <row r="351" spans="1:6" ht="12.75" customHeight="1" x14ac:dyDescent="0.2">
      <c r="A351" s="53">
        <v>41</v>
      </c>
      <c r="B351" s="85" t="s">
        <v>741</v>
      </c>
      <c r="C351" s="50" t="s">
        <v>742</v>
      </c>
      <c r="D351" s="51">
        <f t="shared" ref="D351:E351" si="96">D352+D356</f>
        <v>119537.93000000001</v>
      </c>
      <c r="E351" s="51">
        <f t="shared" si="96"/>
        <v>45346.64</v>
      </c>
      <c r="F351" s="52">
        <f t="shared" si="81"/>
        <v>37.934938307865963</v>
      </c>
    </row>
    <row r="352" spans="1:6" ht="12.75" customHeight="1" x14ac:dyDescent="0.2">
      <c r="A352" s="53">
        <v>411</v>
      </c>
      <c r="B352" s="85" t="s">
        <v>743</v>
      </c>
      <c r="C352" s="50" t="s">
        <v>744</v>
      </c>
      <c r="D352" s="51">
        <f t="shared" ref="D352:E352" si="97">SUM(D353:D355)</f>
        <v>0</v>
      </c>
      <c r="E352" s="51">
        <f t="shared" si="97"/>
        <v>0</v>
      </c>
      <c r="F352" s="52" t="str">
        <f t="shared" si="81"/>
        <v>-</v>
      </c>
    </row>
    <row r="353" spans="1:6" ht="12.75" customHeight="1" x14ac:dyDescent="0.2">
      <c r="A353" s="53">
        <v>4111</v>
      </c>
      <c r="B353" s="85" t="s">
        <v>641</v>
      </c>
      <c r="C353" s="50" t="s">
        <v>745</v>
      </c>
      <c r="D353" s="242">
        <v>0</v>
      </c>
      <c r="E353" s="242">
        <v>0</v>
      </c>
      <c r="F353" s="52" t="str">
        <f t="shared" si="81"/>
        <v>-</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119537.93000000001</v>
      </c>
      <c r="E356" s="51">
        <f t="shared" si="98"/>
        <v>45346.64</v>
      </c>
      <c r="F356" s="52">
        <f t="shared" si="81"/>
        <v>37.934938307865963</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24758.91</v>
      </c>
      <c r="E359" s="242">
        <v>42756.83</v>
      </c>
      <c r="F359" s="52">
        <f t="shared" si="81"/>
        <v>172.69269931511525</v>
      </c>
    </row>
    <row r="360" spans="1:6" ht="12.75" customHeight="1" x14ac:dyDescent="0.2">
      <c r="A360" s="53">
        <v>4124</v>
      </c>
      <c r="B360" s="85" t="s">
        <v>655</v>
      </c>
      <c r="C360" s="50" t="s">
        <v>754</v>
      </c>
      <c r="D360" s="242">
        <v>94779.02</v>
      </c>
      <c r="E360" s="242">
        <v>2589.81</v>
      </c>
      <c r="F360" s="52">
        <f t="shared" si="81"/>
        <v>2.7324718065242708</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17680341.109999999</v>
      </c>
      <c r="E363" s="51">
        <f t="shared" si="99"/>
        <v>7222732.3100000005</v>
      </c>
      <c r="F363" s="52">
        <f t="shared" si="81"/>
        <v>40.8517701387267</v>
      </c>
    </row>
    <row r="364" spans="1:6" ht="12.75" customHeight="1" x14ac:dyDescent="0.2">
      <c r="A364" s="53">
        <v>421</v>
      </c>
      <c r="B364" s="85" t="s">
        <v>759</v>
      </c>
      <c r="C364" s="50" t="s">
        <v>760</v>
      </c>
      <c r="D364" s="51">
        <f t="shared" ref="D364:E364" si="100">SUM(D365:D368)</f>
        <v>5412432.1100000003</v>
      </c>
      <c r="E364" s="51">
        <f t="shared" si="100"/>
        <v>3659182.86</v>
      </c>
      <c r="F364" s="52">
        <f t="shared" si="81"/>
        <v>67.606997845558197</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4644596.1100000003</v>
      </c>
      <c r="E366" s="242">
        <v>18659.009999999998</v>
      </c>
      <c r="F366" s="52">
        <f t="shared" si="81"/>
        <v>0.40173590034721007</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767836</v>
      </c>
      <c r="E368" s="242">
        <v>3640523.85</v>
      </c>
      <c r="F368" s="52">
        <f t="shared" si="81"/>
        <v>474.12778900702756</v>
      </c>
    </row>
    <row r="369" spans="1:6" ht="12.75" customHeight="1" x14ac:dyDescent="0.2">
      <c r="A369" s="53">
        <v>422</v>
      </c>
      <c r="B369" s="85" t="s">
        <v>765</v>
      </c>
      <c r="C369" s="50" t="s">
        <v>766</v>
      </c>
      <c r="D369" s="51">
        <f t="shared" ref="D369:E369" si="101">SUM(D370:D377)</f>
        <v>10388705.530000001</v>
      </c>
      <c r="E369" s="51">
        <f t="shared" si="101"/>
        <v>1723985.8499999999</v>
      </c>
      <c r="F369" s="52">
        <f t="shared" si="81"/>
        <v>16.594809093602247</v>
      </c>
    </row>
    <row r="370" spans="1:6" ht="12.75" customHeight="1" x14ac:dyDescent="0.2">
      <c r="A370" s="53">
        <v>4221</v>
      </c>
      <c r="B370" s="85" t="s">
        <v>675</v>
      </c>
      <c r="C370" s="50" t="s">
        <v>767</v>
      </c>
      <c r="D370" s="242">
        <v>875918.89</v>
      </c>
      <c r="E370" s="242">
        <v>477056.95</v>
      </c>
      <c r="F370" s="52">
        <f t="shared" si="81"/>
        <v>54.463598792806032</v>
      </c>
    </row>
    <row r="371" spans="1:6" ht="12.75" customHeight="1" x14ac:dyDescent="0.2">
      <c r="A371" s="53">
        <v>4222</v>
      </c>
      <c r="B371" s="85" t="s">
        <v>768</v>
      </c>
      <c r="C371" s="50" t="s">
        <v>769</v>
      </c>
      <c r="D371" s="242">
        <v>39853.800000000003</v>
      </c>
      <c r="E371" s="242">
        <v>66157.36</v>
      </c>
      <c r="F371" s="52">
        <f t="shared" si="81"/>
        <v>166.00013047689305</v>
      </c>
    </row>
    <row r="372" spans="1:6" ht="12.75" customHeight="1" x14ac:dyDescent="0.2">
      <c r="A372" s="53">
        <v>4223</v>
      </c>
      <c r="B372" s="85" t="s">
        <v>679</v>
      </c>
      <c r="C372" s="50" t="s">
        <v>770</v>
      </c>
      <c r="D372" s="242">
        <v>159771.93</v>
      </c>
      <c r="E372" s="242">
        <v>155561.48000000001</v>
      </c>
      <c r="F372" s="52">
        <f t="shared" si="81"/>
        <v>97.364712312106391</v>
      </c>
    </row>
    <row r="373" spans="1:6" ht="12.75" customHeight="1" x14ac:dyDescent="0.2">
      <c r="A373" s="53">
        <v>4224</v>
      </c>
      <c r="B373" s="85" t="s">
        <v>681</v>
      </c>
      <c r="C373" s="50" t="s">
        <v>771</v>
      </c>
      <c r="D373" s="242">
        <v>4020457.12</v>
      </c>
      <c r="E373" s="242">
        <v>584080.92000000004</v>
      </c>
      <c r="F373" s="52">
        <f t="shared" si="81"/>
        <v>14.527724150929386</v>
      </c>
    </row>
    <row r="374" spans="1:6" ht="12.75" customHeight="1" x14ac:dyDescent="0.2">
      <c r="A374" s="53">
        <v>4225</v>
      </c>
      <c r="B374" s="85" t="s">
        <v>683</v>
      </c>
      <c r="C374" s="50" t="s">
        <v>772</v>
      </c>
      <c r="D374" s="242">
        <v>3727</v>
      </c>
      <c r="E374" s="242">
        <v>6196.73</v>
      </c>
      <c r="F374" s="52">
        <f t="shared" si="81"/>
        <v>166.26589750469546</v>
      </c>
    </row>
    <row r="375" spans="1:6" ht="12.75" customHeight="1" x14ac:dyDescent="0.2">
      <c r="A375" s="53">
        <v>4226</v>
      </c>
      <c r="B375" s="85" t="s">
        <v>685</v>
      </c>
      <c r="C375" s="50" t="s">
        <v>773</v>
      </c>
      <c r="D375" s="242">
        <v>6472.58</v>
      </c>
      <c r="E375" s="242">
        <v>80559.899999999994</v>
      </c>
      <c r="F375" s="52">
        <f t="shared" si="81"/>
        <v>1244.6335155378533</v>
      </c>
    </row>
    <row r="376" spans="1:6" ht="12.75" customHeight="1" x14ac:dyDescent="0.2">
      <c r="A376" s="53">
        <v>4227</v>
      </c>
      <c r="B376" s="232" t="s">
        <v>687</v>
      </c>
      <c r="C376" s="50" t="s">
        <v>774</v>
      </c>
      <c r="D376" s="242">
        <v>5282504.21</v>
      </c>
      <c r="E376" s="242">
        <v>354372.51</v>
      </c>
      <c r="F376" s="52">
        <f t="shared" si="81"/>
        <v>6.7084188845350683</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1118846.21</v>
      </c>
      <c r="E378" s="51">
        <f t="shared" si="102"/>
        <v>457513.52</v>
      </c>
      <c r="F378" s="52">
        <f t="shared" si="81"/>
        <v>40.891546658588581</v>
      </c>
    </row>
    <row r="379" spans="1:6" ht="12.75" customHeight="1" x14ac:dyDescent="0.2">
      <c r="A379" s="53">
        <v>4231</v>
      </c>
      <c r="B379" s="85" t="s">
        <v>693</v>
      </c>
      <c r="C379" s="50" t="s">
        <v>778</v>
      </c>
      <c r="D379" s="242">
        <v>1118846.21</v>
      </c>
      <c r="E379" s="242">
        <v>457513.52</v>
      </c>
      <c r="F379" s="52">
        <f t="shared" si="81"/>
        <v>40.891546658588581</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331989.13</v>
      </c>
      <c r="E383" s="51">
        <f t="shared" si="103"/>
        <v>516749.55</v>
      </c>
      <c r="F383" s="52">
        <f t="shared" si="81"/>
        <v>155.65255103382452</v>
      </c>
    </row>
    <row r="384" spans="1:6" ht="12.75" customHeight="1" x14ac:dyDescent="0.2">
      <c r="A384" s="53">
        <v>4241</v>
      </c>
      <c r="B384" s="85" t="s">
        <v>784</v>
      </c>
      <c r="C384" s="50" t="s">
        <v>785</v>
      </c>
      <c r="D384" s="242">
        <v>325188.39</v>
      </c>
      <c r="E384" s="242">
        <v>497569.55</v>
      </c>
      <c r="F384" s="52">
        <f t="shared" si="81"/>
        <v>153.0096292798153</v>
      </c>
    </row>
    <row r="385" spans="1:6" ht="12.75" customHeight="1" x14ac:dyDescent="0.2">
      <c r="A385" s="53">
        <v>4242</v>
      </c>
      <c r="B385" s="85" t="s">
        <v>705</v>
      </c>
      <c r="C385" s="50" t="s">
        <v>786</v>
      </c>
      <c r="D385" s="242">
        <v>6800.74</v>
      </c>
      <c r="E385" s="242">
        <v>19180</v>
      </c>
      <c r="F385" s="52">
        <f t="shared" si="81"/>
        <v>282.02813223266878</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428368.13</v>
      </c>
      <c r="E391" s="51">
        <f t="shared" si="105"/>
        <v>865300.53</v>
      </c>
      <c r="F391" s="52">
        <f t="shared" si="81"/>
        <v>201.99927805086713</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66337.36</v>
      </c>
      <c r="E393" s="242">
        <v>102662.81</v>
      </c>
      <c r="F393" s="52">
        <f t="shared" si="81"/>
        <v>154.75866088128919</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362030.77</v>
      </c>
      <c r="E395" s="242">
        <v>762637.72</v>
      </c>
      <c r="F395" s="52">
        <f t="shared" si="81"/>
        <v>210.65549759762132</v>
      </c>
    </row>
    <row r="396" spans="1:6" ht="24" x14ac:dyDescent="0.2">
      <c r="A396" s="53">
        <v>43</v>
      </c>
      <c r="B396" s="85" t="s">
        <v>800</v>
      </c>
      <c r="C396" s="50" t="s">
        <v>801</v>
      </c>
      <c r="D396" s="51">
        <f t="shared" ref="D396:E396" si="106">D397</f>
        <v>913</v>
      </c>
      <c r="E396" s="51">
        <f t="shared" si="106"/>
        <v>663</v>
      </c>
      <c r="F396" s="52">
        <f t="shared" si="81"/>
        <v>72.617743702081043</v>
      </c>
    </row>
    <row r="397" spans="1:6" ht="12.75" customHeight="1" x14ac:dyDescent="0.2">
      <c r="A397" s="53">
        <v>431</v>
      </c>
      <c r="B397" s="85" t="s">
        <v>802</v>
      </c>
      <c r="C397" s="50" t="s">
        <v>803</v>
      </c>
      <c r="D397" s="51">
        <f t="shared" ref="D397:E397" si="107">SUM(D398:D399)</f>
        <v>913</v>
      </c>
      <c r="E397" s="51">
        <f t="shared" si="107"/>
        <v>663</v>
      </c>
      <c r="F397" s="52">
        <f t="shared" si="81"/>
        <v>72.617743702081043</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913</v>
      </c>
      <c r="E399" s="242">
        <v>663</v>
      </c>
      <c r="F399" s="52">
        <f t="shared" si="81"/>
        <v>72.617743702081043</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3547011.32</v>
      </c>
      <c r="E402" s="51">
        <f t="shared" si="109"/>
        <v>10017600.870000001</v>
      </c>
      <c r="F402" s="52">
        <f t="shared" si="81"/>
        <v>282.4237073480781</v>
      </c>
    </row>
    <row r="403" spans="1:6" ht="12.75" customHeight="1" x14ac:dyDescent="0.2">
      <c r="A403" s="53">
        <v>451</v>
      </c>
      <c r="B403" s="85" t="s">
        <v>812</v>
      </c>
      <c r="C403" s="50" t="s">
        <v>813</v>
      </c>
      <c r="D403" s="242">
        <v>3449875.01</v>
      </c>
      <c r="E403" s="242">
        <v>9796963.2300000004</v>
      </c>
      <c r="F403" s="52">
        <f t="shared" si="81"/>
        <v>283.98023701154324</v>
      </c>
    </row>
    <row r="404" spans="1:6" ht="12.75" customHeight="1" x14ac:dyDescent="0.2">
      <c r="A404" s="53">
        <v>452</v>
      </c>
      <c r="B404" s="85" t="s">
        <v>814</v>
      </c>
      <c r="C404" s="50" t="s">
        <v>815</v>
      </c>
      <c r="D404" s="242">
        <v>43108.36</v>
      </c>
      <c r="E404" s="242">
        <v>96637.5</v>
      </c>
      <c r="F404" s="52">
        <f t="shared" si="81"/>
        <v>224.17345498645739</v>
      </c>
    </row>
    <row r="405" spans="1:6" ht="12.75" customHeight="1" x14ac:dyDescent="0.2">
      <c r="A405" s="53">
        <v>453</v>
      </c>
      <c r="B405" s="85" t="s">
        <v>816</v>
      </c>
      <c r="C405" s="50" t="s">
        <v>817</v>
      </c>
      <c r="D405" s="242">
        <v>30028.89</v>
      </c>
      <c r="E405" s="242">
        <v>61150.14</v>
      </c>
      <c r="F405" s="52">
        <f t="shared" si="81"/>
        <v>203.63769689788734</v>
      </c>
    </row>
    <row r="406" spans="1:6" ht="12.75" customHeight="1" x14ac:dyDescent="0.2">
      <c r="A406" s="53">
        <v>454</v>
      </c>
      <c r="B406" s="85" t="s">
        <v>818</v>
      </c>
      <c r="C406" s="50" t="s">
        <v>819</v>
      </c>
      <c r="D406" s="242">
        <v>23999.06</v>
      </c>
      <c r="E406" s="242">
        <v>62850</v>
      </c>
      <c r="F406" s="52">
        <f t="shared" si="81"/>
        <v>261.88525717257261</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20664519.859999999</v>
      </c>
      <c r="E408" s="51">
        <f t="shared" si="111"/>
        <v>17242033.920000002</v>
      </c>
      <c r="F408" s="52">
        <f t="shared" si="81"/>
        <v>83.437863723972356</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f>SUM(11573307.13-21191.78)</f>
        <v>11552115.350000001</v>
      </c>
      <c r="E410" s="242">
        <v>9550134.3300000001</v>
      </c>
      <c r="F410" s="52">
        <f t="shared" si="81"/>
        <v>82.670004935502988</v>
      </c>
    </row>
    <row r="411" spans="1:6" ht="12.75" customHeight="1" x14ac:dyDescent="0.2">
      <c r="A411" s="53">
        <v>97</v>
      </c>
      <c r="B411" s="85" t="s">
        <v>828</v>
      </c>
      <c r="C411" s="50" t="s">
        <v>829</v>
      </c>
      <c r="D411" s="242">
        <v>24333.79</v>
      </c>
      <c r="E411" s="242">
        <v>17318.689999999999</v>
      </c>
      <c r="F411" s="52">
        <f t="shared" si="81"/>
        <v>71.171362948393977</v>
      </c>
    </row>
    <row r="412" spans="1:6" ht="12.75" customHeight="1" x14ac:dyDescent="0.2">
      <c r="A412" s="53" t="s">
        <v>609</v>
      </c>
      <c r="B412" s="85" t="s">
        <v>830</v>
      </c>
      <c r="C412" s="50" t="s">
        <v>831</v>
      </c>
      <c r="D412" s="51">
        <f>D6+D298</f>
        <v>233340539.11999997</v>
      </c>
      <c r="E412" s="51">
        <f>E6+E298</f>
        <v>177868686.37</v>
      </c>
      <c r="F412" s="52">
        <f t="shared" si="81"/>
        <v>76.227082975293683</v>
      </c>
    </row>
    <row r="413" spans="1:6" ht="12.75" customHeight="1" x14ac:dyDescent="0.2">
      <c r="A413" s="53" t="s">
        <v>609</v>
      </c>
      <c r="B413" s="85" t="s">
        <v>832</v>
      </c>
      <c r="C413" s="50" t="s">
        <v>833</v>
      </c>
      <c r="D413" s="51">
        <f t="shared" ref="D413:E413" si="112">D289+D350</f>
        <v>232760407.25999999</v>
      </c>
      <c r="E413" s="51">
        <f t="shared" si="112"/>
        <v>178287006.20999998</v>
      </c>
      <c r="F413" s="52">
        <f t="shared" si="81"/>
        <v>76.596792516713691</v>
      </c>
    </row>
    <row r="414" spans="1:6" ht="12.75" customHeight="1" x14ac:dyDescent="0.2">
      <c r="A414" s="53" t="s">
        <v>609</v>
      </c>
      <c r="B414" s="85" t="s">
        <v>834</v>
      </c>
      <c r="C414" s="50" t="s">
        <v>835</v>
      </c>
      <c r="D414" s="51">
        <f t="shared" ref="D414:E414" si="113">IF(D412&gt;=D413,D412-D413,0)</f>
        <v>580131.8599999845</v>
      </c>
      <c r="E414" s="51">
        <f t="shared" si="113"/>
        <v>0</v>
      </c>
      <c r="F414" s="52">
        <f t="shared" si="81"/>
        <v>0</v>
      </c>
    </row>
    <row r="415" spans="1:6" ht="12.75" customHeight="1" x14ac:dyDescent="0.2">
      <c r="A415" s="53" t="s">
        <v>609</v>
      </c>
      <c r="B415" s="85" t="s">
        <v>836</v>
      </c>
      <c r="C415" s="50" t="s">
        <v>837</v>
      </c>
      <c r="D415" s="51">
        <f t="shared" ref="D415:E415" si="114">IF(D413&gt;=D412,D413-D412,0)</f>
        <v>0</v>
      </c>
      <c r="E415" s="51">
        <f t="shared" si="114"/>
        <v>418319.83999997377</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0</v>
      </c>
      <c r="F416" s="52" t="str">
        <f t="shared" si="81"/>
        <v>-</v>
      </c>
    </row>
    <row r="417" spans="1:6" ht="12.75" customHeight="1" x14ac:dyDescent="0.2">
      <c r="A417" s="60" t="s">
        <v>838</v>
      </c>
      <c r="B417" s="85" t="s">
        <v>841</v>
      </c>
      <c r="C417" s="61" t="s">
        <v>842</v>
      </c>
      <c r="D417" s="51">
        <f t="shared" ref="D417:E417" si="116">IF(D293-D292+D410-D409&gt;=0,D293-D292+D410-D409,0)</f>
        <v>10875527.500000002</v>
      </c>
      <c r="E417" s="51">
        <f t="shared" si="116"/>
        <v>5402960.1500000004</v>
      </c>
      <c r="F417" s="52">
        <f t="shared" si="81"/>
        <v>49.679982419243565</v>
      </c>
    </row>
    <row r="418" spans="1:6" ht="12.75" customHeight="1" x14ac:dyDescent="0.2">
      <c r="A418" s="55" t="s">
        <v>843</v>
      </c>
      <c r="B418" s="233" t="s">
        <v>844</v>
      </c>
      <c r="C418" s="56" t="s">
        <v>845</v>
      </c>
      <c r="D418" s="62">
        <f t="shared" ref="D418:E418" si="117">D294+D411</f>
        <v>6716948.4000000004</v>
      </c>
      <c r="E418" s="62">
        <f t="shared" si="117"/>
        <v>2877602.87</v>
      </c>
      <c r="F418" s="57">
        <f t="shared" si="81"/>
        <v>42.840925650106229</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2036090.9400000002</v>
      </c>
      <c r="E420" s="51">
        <f t="shared" si="118"/>
        <v>4881966.79</v>
      </c>
      <c r="F420" s="52">
        <f t="shared" ref="F420:F647" si="119">IF(D420&lt;&gt;0,IF(E420/D420&gt;=100,"&gt;&gt;100",E420/D420*100),"-")</f>
        <v>239.77154920202136</v>
      </c>
    </row>
    <row r="421" spans="1:6" ht="24" x14ac:dyDescent="0.2">
      <c r="A421" s="53">
        <v>81</v>
      </c>
      <c r="B421" s="232" t="s">
        <v>849</v>
      </c>
      <c r="C421" s="50" t="s">
        <v>850</v>
      </c>
      <c r="D421" s="51">
        <f t="shared" ref="D421:E421" si="120">D422+D427+D430+D434+D435+D442+D447+D455</f>
        <v>2256.2800000000002</v>
      </c>
      <c r="E421" s="51">
        <f t="shared" si="120"/>
        <v>0</v>
      </c>
      <c r="F421" s="52">
        <f t="shared" si="119"/>
        <v>0</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2256.2800000000002</v>
      </c>
      <c r="E455" s="51">
        <f t="shared" si="127"/>
        <v>0</v>
      </c>
      <c r="F455" s="52">
        <f t="shared" si="119"/>
        <v>0</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2256.2800000000002</v>
      </c>
      <c r="E458" s="242">
        <v>0</v>
      </c>
      <c r="F458" s="52">
        <f t="shared" si="119"/>
        <v>0</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2033834.6600000001</v>
      </c>
      <c r="E484" s="51">
        <f t="shared" si="137"/>
        <v>4881966.79</v>
      </c>
      <c r="F484" s="52">
        <f t="shared" si="119"/>
        <v>240.0375451365353</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2033834.6600000001</v>
      </c>
      <c r="E495" s="51">
        <f t="shared" si="140"/>
        <v>4881966.79</v>
      </c>
      <c r="F495" s="52">
        <f t="shared" si="119"/>
        <v>240.0375451365353</v>
      </c>
    </row>
    <row r="496" spans="1:6" ht="12.75" customHeight="1" x14ac:dyDescent="0.2">
      <c r="A496" s="53">
        <v>8443</v>
      </c>
      <c r="B496" s="85" t="s">
        <v>999</v>
      </c>
      <c r="C496" s="50" t="s">
        <v>1000</v>
      </c>
      <c r="D496" s="242">
        <v>1958680.37</v>
      </c>
      <c r="E496" s="242">
        <v>4881966.79</v>
      </c>
      <c r="F496" s="52">
        <f t="shared" si="119"/>
        <v>249.24775194433585</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75154.289999999994</v>
      </c>
      <c r="E498" s="242">
        <v>0</v>
      </c>
      <c r="F498" s="52">
        <f t="shared" si="119"/>
        <v>0</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307518.92</v>
      </c>
      <c r="E528" s="51">
        <f t="shared" si="148"/>
        <v>501802.56000000006</v>
      </c>
      <c r="F528" s="52">
        <f t="shared" si="119"/>
        <v>163.17778431323836</v>
      </c>
    </row>
    <row r="529" spans="1:6" ht="24" x14ac:dyDescent="0.2">
      <c r="A529" s="53">
        <v>51</v>
      </c>
      <c r="B529" s="85" t="s">
        <v>1065</v>
      </c>
      <c r="C529" s="50" t="s">
        <v>1066</v>
      </c>
      <c r="D529" s="51">
        <f t="shared" ref="D529:E529" si="149">D530+D535+D538+D542+D543+D550+D555+D563</f>
        <v>9318.5</v>
      </c>
      <c r="E529" s="51">
        <f t="shared" si="149"/>
        <v>0</v>
      </c>
      <c r="F529" s="52">
        <f t="shared" si="119"/>
        <v>0</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9318.5</v>
      </c>
      <c r="E563" s="51">
        <f t="shared" si="156"/>
        <v>0</v>
      </c>
      <c r="F563" s="52">
        <f t="shared" si="119"/>
        <v>0</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9318.5</v>
      </c>
      <c r="E566" s="242">
        <v>0</v>
      </c>
      <c r="F566" s="52">
        <f t="shared" si="119"/>
        <v>0</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298200.42</v>
      </c>
      <c r="E593" s="51">
        <f t="shared" si="167"/>
        <v>501802.56000000006</v>
      </c>
      <c r="F593" s="52">
        <f t="shared" si="119"/>
        <v>168.27694608880833</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130461.92</v>
      </c>
      <c r="E599" s="51">
        <f t="shared" si="169"/>
        <v>130414.26</v>
      </c>
      <c r="F599" s="52">
        <f t="shared" si="119"/>
        <v>99.963468267215433</v>
      </c>
    </row>
    <row r="600" spans="1:6" ht="12.75" customHeight="1" x14ac:dyDescent="0.2">
      <c r="A600" s="53">
        <v>5422</v>
      </c>
      <c r="B600" s="85" t="s">
        <v>1198</v>
      </c>
      <c r="C600" s="50" t="s">
        <v>1199</v>
      </c>
      <c r="D600" s="242">
        <v>130461.92</v>
      </c>
      <c r="E600" s="242">
        <v>130414.26</v>
      </c>
      <c r="F600" s="52">
        <f t="shared" si="119"/>
        <v>99.963468267215433</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166301.79999999999</v>
      </c>
      <c r="E605" s="51">
        <f t="shared" si="171"/>
        <v>344141.27</v>
      </c>
      <c r="F605" s="52">
        <f t="shared" si="119"/>
        <v>206.93779021032847</v>
      </c>
    </row>
    <row r="606" spans="1:6" ht="24" x14ac:dyDescent="0.2">
      <c r="A606" s="53">
        <v>5443</v>
      </c>
      <c r="B606" s="85" t="s">
        <v>1210</v>
      </c>
      <c r="C606" s="50" t="s">
        <v>1211</v>
      </c>
      <c r="D606" s="242">
        <v>114705.33</v>
      </c>
      <c r="E606" s="242">
        <v>312045.51</v>
      </c>
      <c r="F606" s="52">
        <f t="shared" si="119"/>
        <v>272.04098536659109</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51596.47</v>
      </c>
      <c r="E608" s="242">
        <v>32095.759999999998</v>
      </c>
      <c r="F608" s="52">
        <f t="shared" si="119"/>
        <v>62.205340791724709</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1436.7</v>
      </c>
      <c r="E617" s="51">
        <f t="shared" si="173"/>
        <v>27247.03</v>
      </c>
      <c r="F617" s="52">
        <f t="shared" si="119"/>
        <v>1896.5010092573254</v>
      </c>
    </row>
    <row r="618" spans="1:6" ht="12.75" customHeight="1" x14ac:dyDescent="0.2">
      <c r="A618" s="53">
        <v>5471</v>
      </c>
      <c r="B618" s="85" t="s">
        <v>1234</v>
      </c>
      <c r="C618" s="50" t="s">
        <v>1235</v>
      </c>
      <c r="D618" s="242">
        <v>1436.7</v>
      </c>
      <c r="E618" s="242">
        <v>27247.03</v>
      </c>
      <c r="F618" s="52">
        <f t="shared" si="119"/>
        <v>1896.5010092573254</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1728572.0200000003</v>
      </c>
      <c r="E635" s="51">
        <f t="shared" si="178"/>
        <v>4380164.2300000004</v>
      </c>
      <c r="F635" s="52">
        <f t="shared" si="119"/>
        <v>253.39784396139882</v>
      </c>
    </row>
    <row r="636" spans="1:6" ht="12.75" customHeight="1" x14ac:dyDescent="0.2">
      <c r="A636" s="53" t="s">
        <v>609</v>
      </c>
      <c r="B636" s="85" t="s">
        <v>1270</v>
      </c>
      <c r="C636" s="50" t="s">
        <v>1271</v>
      </c>
      <c r="D636" s="51">
        <f t="shared" ref="D636:E636" si="179">IF(D528-D420&gt;=0,D528-D420,0)</f>
        <v>0</v>
      </c>
      <c r="E636" s="51">
        <f t="shared" si="179"/>
        <v>0</v>
      </c>
      <c r="F636" s="52" t="str">
        <f t="shared" si="119"/>
        <v>-</v>
      </c>
    </row>
    <row r="637" spans="1:6" ht="12.75" customHeight="1" x14ac:dyDescent="0.2">
      <c r="A637" s="53">
        <v>92213</v>
      </c>
      <c r="B637" s="85" t="s">
        <v>1272</v>
      </c>
      <c r="C637" s="50" t="s">
        <v>1273</v>
      </c>
      <c r="D637" s="242">
        <v>0</v>
      </c>
      <c r="E637" s="242">
        <v>1039503.37</v>
      </c>
      <c r="F637" s="52" t="str">
        <f t="shared" si="119"/>
        <v>-</v>
      </c>
    </row>
    <row r="638" spans="1:6" ht="12.75" customHeight="1" x14ac:dyDescent="0.2">
      <c r="A638" s="53">
        <v>92223</v>
      </c>
      <c r="B638" s="85" t="s">
        <v>1274</v>
      </c>
      <c r="C638" s="50" t="s">
        <v>1275</v>
      </c>
      <c r="D638" s="242">
        <v>20139.259999999998</v>
      </c>
      <c r="E638" s="242">
        <v>0</v>
      </c>
      <c r="F638" s="52">
        <f t="shared" si="119"/>
        <v>0</v>
      </c>
    </row>
    <row r="639" spans="1:6" ht="12.75" customHeight="1" x14ac:dyDescent="0.2">
      <c r="A639" s="53" t="s">
        <v>609</v>
      </c>
      <c r="B639" s="85" t="s">
        <v>1276</v>
      </c>
      <c r="C639" s="50" t="s">
        <v>1277</v>
      </c>
      <c r="D639" s="51">
        <f t="shared" ref="D639:E639" si="180">D412+D420</f>
        <v>235376630.05999997</v>
      </c>
      <c r="E639" s="51">
        <f t="shared" si="180"/>
        <v>182750653.16</v>
      </c>
      <c r="F639" s="52">
        <f t="shared" si="119"/>
        <v>77.641800340762344</v>
      </c>
    </row>
    <row r="640" spans="1:6" ht="12.75" customHeight="1" x14ac:dyDescent="0.2">
      <c r="A640" s="53" t="s">
        <v>609</v>
      </c>
      <c r="B640" s="85" t="s">
        <v>1278</v>
      </c>
      <c r="C640" s="50" t="s">
        <v>1279</v>
      </c>
      <c r="D640" s="51">
        <f t="shared" ref="D640:E640" si="181">D413+D528</f>
        <v>233067926.17999998</v>
      </c>
      <c r="E640" s="51">
        <f t="shared" si="181"/>
        <v>178788808.76999998</v>
      </c>
      <c r="F640" s="52">
        <f t="shared" si="119"/>
        <v>76.711030857124513</v>
      </c>
    </row>
    <row r="641" spans="1:6" ht="12.75" customHeight="1" x14ac:dyDescent="0.2">
      <c r="A641" s="53" t="s">
        <v>609</v>
      </c>
      <c r="B641" s="85" t="s">
        <v>1280</v>
      </c>
      <c r="C641" s="50" t="s">
        <v>1281</v>
      </c>
      <c r="D641" s="51">
        <f t="shared" ref="D641:E641" si="182">IF(D639&gt;=D640,D639-D640,0)</f>
        <v>2308703.8799999952</v>
      </c>
      <c r="E641" s="51">
        <f t="shared" si="182"/>
        <v>3961844.3900000155</v>
      </c>
      <c r="F641" s="52">
        <f t="shared" si="119"/>
        <v>171.60470098919848</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0</v>
      </c>
      <c r="E643" s="51">
        <f t="shared" si="184"/>
        <v>0</v>
      </c>
      <c r="F643" s="52" t="str">
        <f t="shared" si="119"/>
        <v>-</v>
      </c>
    </row>
    <row r="644" spans="1:6" ht="24" x14ac:dyDescent="0.2">
      <c r="A644" s="60" t="s">
        <v>1286</v>
      </c>
      <c r="B644" s="85" t="s">
        <v>1287</v>
      </c>
      <c r="C644" s="61" t="s">
        <v>1286</v>
      </c>
      <c r="D644" s="51">
        <f t="shared" ref="D644:E644" si="185">IF(D417-D416+D638-D637&gt;=0,D417-D416+D638-D637,0)</f>
        <v>10895666.760000002</v>
      </c>
      <c r="E644" s="51">
        <f t="shared" si="185"/>
        <v>4363456.78</v>
      </c>
      <c r="F644" s="52">
        <f t="shared" si="119"/>
        <v>40.047634312927535</v>
      </c>
    </row>
    <row r="645" spans="1:6" ht="24" x14ac:dyDescent="0.2">
      <c r="A645" s="53" t="s">
        <v>609</v>
      </c>
      <c r="B645" s="85" t="s">
        <v>1288</v>
      </c>
      <c r="C645" s="50" t="s">
        <v>1289</v>
      </c>
      <c r="D645" s="51">
        <f t="shared" ref="D645:E645" si="186">IF(D641+D643-D642-D644&gt;=0,D641+D643-D642-D644,0)</f>
        <v>0</v>
      </c>
      <c r="E645" s="51">
        <f t="shared" si="186"/>
        <v>0</v>
      </c>
      <c r="F645" s="52" t="str">
        <f t="shared" si="119"/>
        <v>-</v>
      </c>
    </row>
    <row r="646" spans="1:6" ht="24" x14ac:dyDescent="0.2">
      <c r="A646" s="53" t="s">
        <v>609</v>
      </c>
      <c r="B646" s="85" t="s">
        <v>1290</v>
      </c>
      <c r="C646" s="50" t="s">
        <v>1291</v>
      </c>
      <c r="D646" s="51">
        <f t="shared" ref="D646:E646" si="187">IF(D642+D644-D641-D643&gt;=0,D642+D644-D641-D643,0)</f>
        <v>8586962.8800000064</v>
      </c>
      <c r="E646" s="51">
        <f t="shared" si="187"/>
        <v>401612.38999998476</v>
      </c>
      <c r="F646" s="52">
        <f t="shared" si="119"/>
        <v>4.67700158498862</v>
      </c>
    </row>
    <row r="647" spans="1:6" ht="24" x14ac:dyDescent="0.2">
      <c r="A647" s="55" t="s">
        <v>1292</v>
      </c>
      <c r="B647" s="233" t="s">
        <v>1293</v>
      </c>
      <c r="C647" s="56" t="s">
        <v>1292</v>
      </c>
      <c r="D647" s="243">
        <v>5767740.25</v>
      </c>
      <c r="E647" s="243">
        <v>6296952.71</v>
      </c>
      <c r="F647" s="57">
        <f t="shared" si="119"/>
        <v>109.17538649560372</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11486157.550000001</v>
      </c>
      <c r="E649" s="242">
        <v>10907808.039999999</v>
      </c>
      <c r="F649" s="52">
        <f t="shared" ref="F649:F724" si="188">IF(D649&lt;&gt;0,IF(E649/D649&gt;=100,"&gt;&gt;100",E649/D649*100),"-")</f>
        <v>94.964813015297693</v>
      </c>
    </row>
    <row r="650" spans="1:6" ht="12.75" customHeight="1" x14ac:dyDescent="0.2">
      <c r="A650" s="53" t="s">
        <v>1297</v>
      </c>
      <c r="B650" s="85" t="s">
        <v>1298</v>
      </c>
      <c r="C650" s="50" t="s">
        <v>1297</v>
      </c>
      <c r="D650" s="242">
        <v>196583097.66</v>
      </c>
      <c r="E650" s="242">
        <v>132901228.68000001</v>
      </c>
      <c r="F650" s="52">
        <f t="shared" si="188"/>
        <v>67.605623404031974</v>
      </c>
    </row>
    <row r="651" spans="1:6" ht="12.75" customHeight="1" x14ac:dyDescent="0.2">
      <c r="A651" s="53" t="s">
        <v>1299</v>
      </c>
      <c r="B651" s="85" t="s">
        <v>1300</v>
      </c>
      <c r="C651" s="50" t="s">
        <v>1299</v>
      </c>
      <c r="D651" s="242">
        <v>193436780.94</v>
      </c>
      <c r="E651" s="242">
        <v>125706086.11</v>
      </c>
      <c r="F651" s="52">
        <f t="shared" si="188"/>
        <v>64.985617264273728</v>
      </c>
    </row>
    <row r="652" spans="1:6" ht="24" x14ac:dyDescent="0.2">
      <c r="A652" s="53">
        <v>11</v>
      </c>
      <c r="B652" s="85" t="s">
        <v>1301</v>
      </c>
      <c r="C652" s="50" t="s">
        <v>1302</v>
      </c>
      <c r="D652" s="51">
        <f t="shared" ref="D652:E652" si="189">+D649+D650-D651</f>
        <v>14632474.270000011</v>
      </c>
      <c r="E652" s="51">
        <f t="shared" si="189"/>
        <v>18102950.609999999</v>
      </c>
      <c r="F652" s="52">
        <f t="shared" si="188"/>
        <v>123.7176315909557</v>
      </c>
    </row>
    <row r="653" spans="1:6" ht="24" x14ac:dyDescent="0.2">
      <c r="A653" s="53" t="s">
        <v>609</v>
      </c>
      <c r="B653" s="85" t="s">
        <v>1303</v>
      </c>
      <c r="C653" s="50" t="s">
        <v>1304</v>
      </c>
      <c r="D653" s="262">
        <v>270</v>
      </c>
      <c r="E653" s="262">
        <v>282</v>
      </c>
      <c r="F653" s="52">
        <f t="shared" si="188"/>
        <v>104.44444444444446</v>
      </c>
    </row>
    <row r="654" spans="1:6" ht="24" x14ac:dyDescent="0.2">
      <c r="A654" s="53" t="s">
        <v>609</v>
      </c>
      <c r="B654" s="85" t="s">
        <v>1305</v>
      </c>
      <c r="C654" s="50" t="s">
        <v>1306</v>
      </c>
      <c r="D654" s="262">
        <v>5362</v>
      </c>
      <c r="E654" s="262">
        <v>3914</v>
      </c>
      <c r="F654" s="52">
        <f t="shared" si="188"/>
        <v>72.995151063036175</v>
      </c>
    </row>
    <row r="655" spans="1:6" ht="12.75" customHeight="1" x14ac:dyDescent="0.2">
      <c r="A655" s="53" t="s">
        <v>609</v>
      </c>
      <c r="B655" s="85" t="s">
        <v>1307</v>
      </c>
      <c r="C655" s="50" t="s">
        <v>1308</v>
      </c>
      <c r="D655" s="262">
        <v>256</v>
      </c>
      <c r="E655" s="262">
        <v>263</v>
      </c>
      <c r="F655" s="52">
        <f t="shared" si="188"/>
        <v>102.734375</v>
      </c>
    </row>
    <row r="656" spans="1:6" ht="12.75" customHeight="1" x14ac:dyDescent="0.2">
      <c r="A656" s="53" t="s">
        <v>609</v>
      </c>
      <c r="B656" s="85" t="s">
        <v>1309</v>
      </c>
      <c r="C656" s="50" t="s">
        <v>1310</v>
      </c>
      <c r="D656" s="262">
        <v>4641</v>
      </c>
      <c r="E656" s="262">
        <v>3542</v>
      </c>
      <c r="F656" s="52">
        <f t="shared" si="188"/>
        <v>76.319758672699848</v>
      </c>
    </row>
    <row r="657" spans="1:6" ht="24" x14ac:dyDescent="0.2">
      <c r="A657" s="53" t="s">
        <v>1311</v>
      </c>
      <c r="B657" s="85" t="s">
        <v>1312</v>
      </c>
      <c r="C657" s="50" t="s">
        <v>1313</v>
      </c>
      <c r="D657" s="242">
        <v>3354935.13</v>
      </c>
      <c r="E657" s="242">
        <v>4550359.9000000004</v>
      </c>
      <c r="F657" s="52">
        <f t="shared" si="188"/>
        <v>135.6318296383871</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1552282.45</v>
      </c>
      <c r="E659" s="242">
        <v>1782299.01</v>
      </c>
      <c r="F659" s="52">
        <f t="shared" si="188"/>
        <v>114.8179579045038</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4636022.6399999997</v>
      </c>
      <c r="E661" s="242">
        <v>6362552.5599999996</v>
      </c>
      <c r="F661" s="52">
        <f t="shared" si="188"/>
        <v>137.24161968285816</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1872</v>
      </c>
      <c r="E663" s="242">
        <v>0</v>
      </c>
      <c r="F663" s="52">
        <f t="shared" si="188"/>
        <v>0</v>
      </c>
    </row>
    <row r="664" spans="1:6" ht="12.75" customHeight="1" x14ac:dyDescent="0.2">
      <c r="A664" s="53">
        <v>63314</v>
      </c>
      <c r="B664" s="85" t="s">
        <v>1326</v>
      </c>
      <c r="C664" s="50" t="s">
        <v>1327</v>
      </c>
      <c r="D664" s="242">
        <v>6879.36</v>
      </c>
      <c r="E664" s="242">
        <v>0</v>
      </c>
      <c r="F664" s="52">
        <f t="shared" si="188"/>
        <v>0</v>
      </c>
    </row>
    <row r="665" spans="1:6" ht="12.75" customHeight="1" x14ac:dyDescent="0.2">
      <c r="A665" s="53">
        <v>63321</v>
      </c>
      <c r="B665" s="85" t="s">
        <v>1328</v>
      </c>
      <c r="C665" s="50" t="s">
        <v>1329</v>
      </c>
      <c r="D665" s="242">
        <v>54694.2</v>
      </c>
      <c r="E665" s="242">
        <v>2283609.44</v>
      </c>
      <c r="F665" s="52">
        <f t="shared" si="188"/>
        <v>4175.2314505011509</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312000</v>
      </c>
      <c r="E667" s="242">
        <v>0</v>
      </c>
      <c r="F667" s="52">
        <f t="shared" si="188"/>
        <v>0</v>
      </c>
    </row>
    <row r="668" spans="1:6" ht="12.75" customHeight="1" x14ac:dyDescent="0.2">
      <c r="A668" s="53">
        <v>63324</v>
      </c>
      <c r="B668" s="85" t="s">
        <v>1334</v>
      </c>
      <c r="C668" s="50" t="s">
        <v>1335</v>
      </c>
      <c r="D668" s="242">
        <v>20585.82</v>
      </c>
      <c r="E668" s="242">
        <v>9893.59</v>
      </c>
      <c r="F668" s="52">
        <f t="shared" si="188"/>
        <v>48.060218150163557</v>
      </c>
    </row>
    <row r="669" spans="1:6" ht="12.75" customHeight="1" x14ac:dyDescent="0.2">
      <c r="A669" s="53">
        <v>63414</v>
      </c>
      <c r="B669" s="85" t="s">
        <v>1336</v>
      </c>
      <c r="C669" s="50" t="s">
        <v>1337</v>
      </c>
      <c r="D669" s="242">
        <v>5087893.5</v>
      </c>
      <c r="E669" s="242">
        <v>1441878.09</v>
      </c>
      <c r="F669" s="52">
        <f t="shared" si="188"/>
        <v>28.339392127606445</v>
      </c>
    </row>
    <row r="670" spans="1:6" ht="12.75" customHeight="1" x14ac:dyDescent="0.2">
      <c r="A670" s="53">
        <v>63415</v>
      </c>
      <c r="B670" s="85" t="s">
        <v>1338</v>
      </c>
      <c r="C670" s="50" t="s">
        <v>1339</v>
      </c>
      <c r="D670" s="242">
        <v>0</v>
      </c>
      <c r="E670" s="242">
        <v>0</v>
      </c>
      <c r="F670" s="52" t="str">
        <f t="shared" si="188"/>
        <v>-</v>
      </c>
    </row>
    <row r="671" spans="1:6" ht="24" x14ac:dyDescent="0.2">
      <c r="A671" s="53">
        <v>63416</v>
      </c>
      <c r="B671" s="232" t="s">
        <v>1340</v>
      </c>
      <c r="C671" s="50" t="s">
        <v>1341</v>
      </c>
      <c r="D671" s="242">
        <v>0</v>
      </c>
      <c r="E671" s="242">
        <v>0</v>
      </c>
      <c r="F671" s="52" t="str">
        <f t="shared" si="188"/>
        <v>-</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49795.08</v>
      </c>
      <c r="E673" s="242">
        <v>120177.21</v>
      </c>
      <c r="F673" s="52">
        <f t="shared" si="188"/>
        <v>241.34354237406589</v>
      </c>
    </row>
    <row r="674" spans="1:6" ht="24" x14ac:dyDescent="0.2">
      <c r="A674" s="53">
        <v>63426</v>
      </c>
      <c r="B674" s="232" t="s">
        <v>1346</v>
      </c>
      <c r="C674" s="50" t="s">
        <v>1347</v>
      </c>
      <c r="D674" s="242">
        <v>0</v>
      </c>
      <c r="E674" s="242">
        <v>466212</v>
      </c>
      <c r="F674" s="52" t="str">
        <f t="shared" si="188"/>
        <v>-</v>
      </c>
    </row>
    <row r="675" spans="1:6" ht="24" x14ac:dyDescent="0.2">
      <c r="A675" s="53">
        <v>63612</v>
      </c>
      <c r="B675" s="232" t="s">
        <v>1348</v>
      </c>
      <c r="C675" s="50" t="s">
        <v>1349</v>
      </c>
      <c r="D675" s="242">
        <v>55216050.770000003</v>
      </c>
      <c r="E675" s="242">
        <v>57309200.030000001</v>
      </c>
      <c r="F675" s="52">
        <f t="shared" si="188"/>
        <v>103.79083478591926</v>
      </c>
    </row>
    <row r="676" spans="1:6" ht="24" x14ac:dyDescent="0.2">
      <c r="A676" s="53">
        <v>63613</v>
      </c>
      <c r="B676" s="232" t="s">
        <v>1350</v>
      </c>
      <c r="C676" s="50" t="s">
        <v>1351</v>
      </c>
      <c r="D676" s="242">
        <v>3833653.27</v>
      </c>
      <c r="E676" s="242">
        <v>4784944.9400000004</v>
      </c>
      <c r="F676" s="52">
        <f t="shared" si="188"/>
        <v>124.81423339570823</v>
      </c>
    </row>
    <row r="677" spans="1:6" ht="24" x14ac:dyDescent="0.2">
      <c r="A677" s="53">
        <v>63622</v>
      </c>
      <c r="B677" s="232" t="s">
        <v>1352</v>
      </c>
      <c r="C677" s="50" t="s">
        <v>1353</v>
      </c>
      <c r="D677" s="242">
        <v>1824945.73</v>
      </c>
      <c r="E677" s="242">
        <v>835235.39</v>
      </c>
      <c r="F677" s="52">
        <f t="shared" si="188"/>
        <v>45.767683732710232</v>
      </c>
    </row>
    <row r="678" spans="1:6" ht="24" x14ac:dyDescent="0.2">
      <c r="A678" s="53">
        <v>63623</v>
      </c>
      <c r="B678" s="232" t="s">
        <v>1354</v>
      </c>
      <c r="C678" s="50" t="s">
        <v>1355</v>
      </c>
      <c r="D678" s="242">
        <v>281178</v>
      </c>
      <c r="E678" s="242">
        <v>217176.39</v>
      </c>
      <c r="F678" s="52">
        <f t="shared" si="188"/>
        <v>77.238044939504519</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5981811.1799999997</v>
      </c>
      <c r="E694" s="242">
        <v>3835912.24</v>
      </c>
      <c r="F694" s="52">
        <f t="shared" si="188"/>
        <v>64.12626752287423</v>
      </c>
    </row>
    <row r="695" spans="1:6" ht="12.75" customHeight="1" x14ac:dyDescent="0.2">
      <c r="A695" s="53">
        <v>63812</v>
      </c>
      <c r="B695" s="232" t="s">
        <v>1373</v>
      </c>
      <c r="C695" s="50" t="s">
        <v>1374</v>
      </c>
      <c r="D695" s="242">
        <v>8705.42</v>
      </c>
      <c r="E695" s="242">
        <v>274431.02</v>
      </c>
      <c r="F695" s="52">
        <f t="shared" si="188"/>
        <v>3152.4156215323328</v>
      </c>
    </row>
    <row r="696" spans="1:6" ht="24" x14ac:dyDescent="0.2">
      <c r="A696" s="53" t="s">
        <v>1375</v>
      </c>
      <c r="B696" s="232" t="s">
        <v>1376</v>
      </c>
      <c r="C696" s="50" t="s">
        <v>1375</v>
      </c>
      <c r="D696" s="242">
        <v>622811.38</v>
      </c>
      <c r="E696" s="242">
        <v>459065.49</v>
      </c>
      <c r="F696" s="52">
        <f t="shared" si="188"/>
        <v>73.708590552728808</v>
      </c>
    </row>
    <row r="697" spans="1:6" ht="24" x14ac:dyDescent="0.2">
      <c r="A697" s="53" t="s">
        <v>1377</v>
      </c>
      <c r="B697" s="232" t="s">
        <v>1378</v>
      </c>
      <c r="C697" s="50" t="s">
        <v>1377</v>
      </c>
      <c r="D697" s="242">
        <v>350427.45</v>
      </c>
      <c r="E697" s="242">
        <v>62442.8</v>
      </c>
      <c r="F697" s="52">
        <f t="shared" si="188"/>
        <v>17.819037863614852</v>
      </c>
    </row>
    <row r="698" spans="1:6" ht="12.75" customHeight="1" x14ac:dyDescent="0.2">
      <c r="A698" s="53">
        <v>63821</v>
      </c>
      <c r="B698" s="232" t="s">
        <v>1379</v>
      </c>
      <c r="C698" s="50" t="s">
        <v>1380</v>
      </c>
      <c r="D698" s="242">
        <v>5233703.3</v>
      </c>
      <c r="E698" s="242">
        <v>3216096.32</v>
      </c>
      <c r="F698" s="52">
        <f t="shared" si="188"/>
        <v>61.449725665572217</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9263731.4299999997</v>
      </c>
      <c r="E710" s="242">
        <v>3850255.99</v>
      </c>
      <c r="F710" s="52">
        <f t="shared" si="188"/>
        <v>41.56269014374913</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147425.72</v>
      </c>
      <c r="E712" s="242">
        <v>137432.10999999999</v>
      </c>
      <c r="F712" s="52">
        <f t="shared" si="188"/>
        <v>93.22125745765392</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371361.68</v>
      </c>
      <c r="E716" s="242">
        <v>435915.18</v>
      </c>
      <c r="F716" s="52">
        <f t="shared" si="188"/>
        <v>117.38291899153408</v>
      </c>
    </row>
    <row r="717" spans="1:6" ht="12.75" customHeight="1" x14ac:dyDescent="0.2">
      <c r="A717" s="53">
        <v>31215</v>
      </c>
      <c r="B717" s="85" t="s">
        <v>1414</v>
      </c>
      <c r="C717" s="50" t="s">
        <v>1415</v>
      </c>
      <c r="D717" s="242">
        <v>255201.26</v>
      </c>
      <c r="E717" s="242">
        <v>183026.06</v>
      </c>
      <c r="F717" s="52">
        <f t="shared" si="188"/>
        <v>71.718321453428558</v>
      </c>
    </row>
    <row r="718" spans="1:6" ht="12.75" customHeight="1" x14ac:dyDescent="0.2">
      <c r="A718" s="53">
        <v>32121</v>
      </c>
      <c r="B718" s="85" t="s">
        <v>1416</v>
      </c>
      <c r="C718" s="50" t="s">
        <v>1417</v>
      </c>
      <c r="D718" s="242">
        <v>3658870.14</v>
      </c>
      <c r="E718" s="242">
        <v>2997377.28</v>
      </c>
      <c r="F718" s="52">
        <f t="shared" si="188"/>
        <v>81.920843465627883</v>
      </c>
    </row>
    <row r="719" spans="1:6" ht="12.75" customHeight="1" x14ac:dyDescent="0.2">
      <c r="A719" s="53" t="s">
        <v>1418</v>
      </c>
      <c r="B719" s="85" t="s">
        <v>1419</v>
      </c>
      <c r="C719" s="50" t="s">
        <v>1418</v>
      </c>
      <c r="D719" s="242">
        <v>4147.59</v>
      </c>
      <c r="E719" s="242">
        <v>4147.59</v>
      </c>
      <c r="F719" s="52">
        <f t="shared" si="188"/>
        <v>100</v>
      </c>
    </row>
    <row r="720" spans="1:6" ht="12.75" customHeight="1" x14ac:dyDescent="0.2">
      <c r="A720" s="53" t="s">
        <v>1420</v>
      </c>
      <c r="B720" s="85" t="s">
        <v>1421</v>
      </c>
      <c r="C720" s="50" t="s">
        <v>1420</v>
      </c>
      <c r="D720" s="242">
        <v>171224.59</v>
      </c>
      <c r="E720" s="242">
        <v>171863.34</v>
      </c>
      <c r="F720" s="52">
        <f t="shared" si="188"/>
        <v>100.37304805343672</v>
      </c>
    </row>
    <row r="721" spans="1:6" ht="12.75" customHeight="1" x14ac:dyDescent="0.2">
      <c r="A721" s="53" t="s">
        <v>1422</v>
      </c>
      <c r="B721" s="85" t="s">
        <v>1423</v>
      </c>
      <c r="C721" s="50" t="s">
        <v>1422</v>
      </c>
      <c r="D721" s="242">
        <v>121919.53</v>
      </c>
      <c r="E721" s="242">
        <v>166210.87</v>
      </c>
      <c r="F721" s="52">
        <f t="shared" si="188"/>
        <v>136.32833886416719</v>
      </c>
    </row>
    <row r="722" spans="1:6" ht="12.75" customHeight="1" x14ac:dyDescent="0.2">
      <c r="A722" s="53" t="s">
        <v>1424</v>
      </c>
      <c r="B722" s="85" t="s">
        <v>1425</v>
      </c>
      <c r="C722" s="50" t="s">
        <v>1424</v>
      </c>
      <c r="D722" s="242">
        <v>739154.75</v>
      </c>
      <c r="E722" s="242">
        <v>992661.55</v>
      </c>
      <c r="F722" s="52">
        <f t="shared" si="188"/>
        <v>134.29685055801914</v>
      </c>
    </row>
    <row r="723" spans="1:6" ht="12.75" customHeight="1" x14ac:dyDescent="0.2">
      <c r="A723" s="53" t="s">
        <v>1426</v>
      </c>
      <c r="B723" s="85" t="s">
        <v>1427</v>
      </c>
      <c r="C723" s="50" t="s">
        <v>1426</v>
      </c>
      <c r="D723" s="242">
        <v>4463034.1399999997</v>
      </c>
      <c r="E723" s="242">
        <v>5411617.9000000004</v>
      </c>
      <c r="F723" s="52">
        <f t="shared" si="188"/>
        <v>121.25423490486678</v>
      </c>
    </row>
    <row r="724" spans="1:6" ht="12.75" customHeight="1" x14ac:dyDescent="0.2">
      <c r="A724" s="53" t="s">
        <v>1428</v>
      </c>
      <c r="B724" s="85" t="s">
        <v>1429</v>
      </c>
      <c r="C724" s="50" t="s">
        <v>1428</v>
      </c>
      <c r="D724" s="242">
        <v>2392.9</v>
      </c>
      <c r="E724" s="242">
        <v>4705.9399999999996</v>
      </c>
      <c r="F724" s="52">
        <f t="shared" si="188"/>
        <v>196.66262693802497</v>
      </c>
    </row>
    <row r="725" spans="1:6" ht="12.75" customHeight="1" x14ac:dyDescent="0.2">
      <c r="A725" s="53">
        <v>32911</v>
      </c>
      <c r="B725" s="85" t="s">
        <v>1430</v>
      </c>
      <c r="C725" s="50" t="s">
        <v>1431</v>
      </c>
      <c r="D725" s="242">
        <v>199617.23</v>
      </c>
      <c r="E725" s="242">
        <v>200434.11</v>
      </c>
      <c r="F725" s="52">
        <f t="shared" ref="F725:F979" si="190">IF(D725&lt;&gt;0,IF(E725/D725&gt;=100,"&gt;&gt;100",E725/D725*100),"-")</f>
        <v>100.40922319180564</v>
      </c>
    </row>
    <row r="726" spans="1:6" ht="12.75" customHeight="1" x14ac:dyDescent="0.2">
      <c r="A726" s="53" t="s">
        <v>1432</v>
      </c>
      <c r="B726" s="85" t="s">
        <v>1433</v>
      </c>
      <c r="C726" s="50" t="s">
        <v>1432</v>
      </c>
      <c r="D726" s="242">
        <v>40645.53</v>
      </c>
      <c r="E726" s="242">
        <v>48384.86</v>
      </c>
      <c r="F726" s="52">
        <f t="shared" si="190"/>
        <v>119.04103600076073</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30861.08</v>
      </c>
      <c r="E739" s="242">
        <v>28419.74</v>
      </c>
      <c r="F739" s="52">
        <f t="shared" si="190"/>
        <v>92.089259351908609</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21460.71</v>
      </c>
      <c r="E742" s="242">
        <v>22095.24</v>
      </c>
      <c r="F742" s="52">
        <f t="shared" si="190"/>
        <v>102.95670553304154</v>
      </c>
    </row>
    <row r="743" spans="1:6" ht="24" x14ac:dyDescent="0.2">
      <c r="A743" s="53">
        <v>34234</v>
      </c>
      <c r="B743" s="232" t="s">
        <v>1466</v>
      </c>
      <c r="C743" s="50" t="s">
        <v>1467</v>
      </c>
      <c r="D743" s="242">
        <v>4206.49</v>
      </c>
      <c r="E743" s="242">
        <v>0</v>
      </c>
      <c r="F743" s="52">
        <f t="shared" si="190"/>
        <v>0</v>
      </c>
    </row>
    <row r="744" spans="1:6" ht="24" x14ac:dyDescent="0.2">
      <c r="A744" s="53">
        <v>34235</v>
      </c>
      <c r="B744" s="232" t="s">
        <v>1468</v>
      </c>
      <c r="C744" s="50" t="s">
        <v>1469</v>
      </c>
      <c r="D744" s="242">
        <v>131.21</v>
      </c>
      <c r="E744" s="242">
        <v>3562.24</v>
      </c>
      <c r="F744" s="52">
        <f t="shared" si="190"/>
        <v>2714.9150217209053</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320716.37</v>
      </c>
      <c r="E759" s="242">
        <v>168127.68</v>
      </c>
      <c r="F759" s="52">
        <f t="shared" si="190"/>
        <v>52.422543944358054</v>
      </c>
    </row>
    <row r="760" spans="1:6" ht="12.75" customHeight="1" x14ac:dyDescent="0.2">
      <c r="A760" s="53">
        <v>35232</v>
      </c>
      <c r="B760" s="85" t="s">
        <v>1500</v>
      </c>
      <c r="C760" s="50" t="s">
        <v>1501</v>
      </c>
      <c r="D760" s="242">
        <v>168921.42</v>
      </c>
      <c r="E760" s="242">
        <v>137115.13</v>
      </c>
      <c r="F760" s="52">
        <f t="shared" si="190"/>
        <v>81.170955110370244</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0</v>
      </c>
      <c r="E762" s="242">
        <v>59890.400000000001</v>
      </c>
      <c r="F762" s="52" t="str">
        <f t="shared" si="190"/>
        <v>-</v>
      </c>
    </row>
    <row r="763" spans="1:6" ht="12.75" customHeight="1" x14ac:dyDescent="0.2">
      <c r="A763" s="53">
        <v>36315</v>
      </c>
      <c r="B763" s="85" t="s">
        <v>1506</v>
      </c>
      <c r="C763" s="50" t="s">
        <v>1507</v>
      </c>
      <c r="D763" s="242">
        <v>21610.39</v>
      </c>
      <c r="E763" s="242">
        <v>122339.1</v>
      </c>
      <c r="F763" s="52">
        <f t="shared" si="190"/>
        <v>566.11241166864647</v>
      </c>
    </row>
    <row r="764" spans="1:6" ht="12.75" customHeight="1" x14ac:dyDescent="0.2">
      <c r="A764" s="53">
        <v>36316</v>
      </c>
      <c r="B764" s="85" t="s">
        <v>1508</v>
      </c>
      <c r="C764" s="50" t="s">
        <v>1509</v>
      </c>
      <c r="D764" s="242">
        <v>140515.67000000001</v>
      </c>
      <c r="E764" s="242">
        <v>101139.99</v>
      </c>
      <c r="F764" s="52">
        <f t="shared" si="190"/>
        <v>71.977730312925232</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19880</v>
      </c>
      <c r="E767" s="242">
        <v>18690</v>
      </c>
      <c r="F767" s="52">
        <f t="shared" si="190"/>
        <v>94.014084507042256</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150000</v>
      </c>
      <c r="F770" s="52" t="str">
        <f t="shared" si="190"/>
        <v>-</v>
      </c>
    </row>
    <row r="771" spans="1:6" ht="12.75" customHeight="1" x14ac:dyDescent="0.2">
      <c r="A771" s="53">
        <v>36326</v>
      </c>
      <c r="B771" s="85" t="s">
        <v>1522</v>
      </c>
      <c r="C771" s="50" t="s">
        <v>1523</v>
      </c>
      <c r="D771" s="242">
        <v>717464.78</v>
      </c>
      <c r="E771" s="242">
        <v>464052.03</v>
      </c>
      <c r="F771" s="52">
        <f t="shared" si="190"/>
        <v>64.679416040464034</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694129.79</v>
      </c>
      <c r="E774" s="242">
        <v>765305</v>
      </c>
      <c r="F774" s="52">
        <f t="shared" si="190"/>
        <v>110.253876295959</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941413.43</v>
      </c>
      <c r="E790" s="242">
        <v>209057.88</v>
      </c>
      <c r="F790" s="52">
        <f t="shared" si="190"/>
        <v>22.20680875563885</v>
      </c>
    </row>
    <row r="791" spans="1:6" ht="24" x14ac:dyDescent="0.2">
      <c r="A791" s="53" t="s">
        <v>1562</v>
      </c>
      <c r="B791" s="85" t="s">
        <v>1563</v>
      </c>
      <c r="C791" s="50" t="s">
        <v>1562</v>
      </c>
      <c r="D791" s="242">
        <v>437981.35</v>
      </c>
      <c r="E791" s="242">
        <v>417406.21</v>
      </c>
      <c r="F791" s="52">
        <f t="shared" si="190"/>
        <v>95.302279423541663</v>
      </c>
    </row>
    <row r="792" spans="1:6" ht="24" x14ac:dyDescent="0.2">
      <c r="A792" s="53" t="s">
        <v>1564</v>
      </c>
      <c r="B792" s="85" t="s">
        <v>1565</v>
      </c>
      <c r="C792" s="50" t="s">
        <v>1564</v>
      </c>
      <c r="D792" s="242">
        <v>3607.99</v>
      </c>
      <c r="E792" s="242">
        <v>0</v>
      </c>
      <c r="F792" s="52">
        <f t="shared" si="190"/>
        <v>0</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1076705.3</v>
      </c>
      <c r="E794" s="242">
        <v>1181846.94</v>
      </c>
      <c r="F794" s="52">
        <f t="shared" si="190"/>
        <v>109.76512700364714</v>
      </c>
    </row>
    <row r="795" spans="1:6" ht="12.75" customHeight="1" x14ac:dyDescent="0.2">
      <c r="A795" s="53" t="s">
        <v>1570</v>
      </c>
      <c r="B795" s="85" t="s">
        <v>1571</v>
      </c>
      <c r="C795" s="50" t="s">
        <v>1570</v>
      </c>
      <c r="D795" s="242">
        <v>9666.8700000000008</v>
      </c>
      <c r="E795" s="242">
        <v>8400.7099999999991</v>
      </c>
      <c r="F795" s="52">
        <f t="shared" si="190"/>
        <v>86.902068611660226</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1000</v>
      </c>
      <c r="F799" s="52" t="str">
        <f t="shared" si="190"/>
        <v>-</v>
      </c>
    </row>
    <row r="800" spans="1:6" ht="24" x14ac:dyDescent="0.2">
      <c r="A800" s="53" t="s">
        <v>1580</v>
      </c>
      <c r="B800" s="85" t="s">
        <v>1581</v>
      </c>
      <c r="C800" s="50" t="s">
        <v>1580</v>
      </c>
      <c r="D800" s="242">
        <v>197226.09</v>
      </c>
      <c r="E800" s="242">
        <v>789529.87</v>
      </c>
      <c r="F800" s="52">
        <f t="shared" si="190"/>
        <v>400.31715378021238</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981397.07</v>
      </c>
      <c r="E816" s="242">
        <v>993265</v>
      </c>
      <c r="F816" s="52">
        <f t="shared" si="190"/>
        <v>101.20928932465634</v>
      </c>
    </row>
    <row r="817" spans="1:6" ht="12.75" customHeight="1" x14ac:dyDescent="0.2">
      <c r="A817" s="53" t="s">
        <v>1614</v>
      </c>
      <c r="B817" s="85" t="s">
        <v>1615</v>
      </c>
      <c r="C817" s="50" t="s">
        <v>1614</v>
      </c>
      <c r="D817" s="242">
        <v>2872.32</v>
      </c>
      <c r="E817" s="242">
        <v>2160.19</v>
      </c>
      <c r="F817" s="52">
        <f t="shared" si="190"/>
        <v>75.207149621212125</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43989.79</v>
      </c>
      <c r="E819" s="242">
        <v>4000</v>
      </c>
      <c r="F819" s="52">
        <f t="shared" si="190"/>
        <v>9.093019084655781</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227158</v>
      </c>
      <c r="E823" s="242">
        <v>215941.86</v>
      </c>
      <c r="F823" s="52">
        <f t="shared" si="190"/>
        <v>95.062405902499577</v>
      </c>
    </row>
    <row r="824" spans="1:6" ht="12.75" customHeight="1" x14ac:dyDescent="0.2">
      <c r="A824" s="53">
        <v>37221</v>
      </c>
      <c r="B824" s="85" t="s">
        <v>1628</v>
      </c>
      <c r="C824" s="50" t="s">
        <v>1629</v>
      </c>
      <c r="D824" s="242">
        <v>2008704.68</v>
      </c>
      <c r="E824" s="242">
        <v>2105137.4</v>
      </c>
      <c r="F824" s="52">
        <f t="shared" si="190"/>
        <v>104.80074154056334</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145292.07999999999</v>
      </c>
      <c r="E828" s="242">
        <v>148582.47</v>
      </c>
      <c r="F828" s="52">
        <f t="shared" si="190"/>
        <v>102.26467265111768</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1216493.6200000001</v>
      </c>
      <c r="E830" s="242">
        <v>566519.19999999995</v>
      </c>
      <c r="F830" s="52">
        <f t="shared" si="190"/>
        <v>46.569845553320697</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1958680.37</v>
      </c>
      <c r="E886" s="242">
        <v>4881966.79</v>
      </c>
      <c r="F886" s="52">
        <f t="shared" si="190"/>
        <v>249.24775194433585</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130461.92</v>
      </c>
      <c r="E947" s="242">
        <v>130414.26</v>
      </c>
      <c r="F947" s="52">
        <f t="shared" si="190"/>
        <v>99.963468267215433</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105495.64</v>
      </c>
      <c r="E953" s="242">
        <v>0</v>
      </c>
      <c r="F953" s="52">
        <f t="shared" si="190"/>
        <v>0</v>
      </c>
    </row>
    <row r="954" spans="1:6" ht="24" x14ac:dyDescent="0.2">
      <c r="A954" s="53">
        <v>54432</v>
      </c>
      <c r="B954" s="85" t="s">
        <v>1887</v>
      </c>
      <c r="C954" s="50" t="s">
        <v>1888</v>
      </c>
      <c r="D954" s="242">
        <v>0</v>
      </c>
      <c r="E954" s="242">
        <v>302441.46999999997</v>
      </c>
      <c r="F954" s="52" t="str">
        <f t="shared" si="190"/>
        <v>-</v>
      </c>
    </row>
    <row r="955" spans="1:6" ht="24" x14ac:dyDescent="0.2">
      <c r="A955" s="53" t="s">
        <v>1889</v>
      </c>
      <c r="B955" s="85" t="s">
        <v>1890</v>
      </c>
      <c r="C955" s="50" t="s">
        <v>1889</v>
      </c>
      <c r="D955" s="242">
        <v>9209.69</v>
      </c>
      <c r="E955" s="242">
        <v>9604.0400000000009</v>
      </c>
      <c r="F955" s="52">
        <f t="shared" si="190"/>
        <v>104.28190308251418</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32095.759999999998</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0</v>
      </c>
      <c r="E968" s="242">
        <v>0</v>
      </c>
      <c r="F968" s="52" t="str">
        <f t="shared" si="190"/>
        <v>-</v>
      </c>
    </row>
    <row r="969" spans="1:6" ht="12.75" customHeight="1" x14ac:dyDescent="0.2">
      <c r="A969" s="53">
        <v>54712</v>
      </c>
      <c r="B969" s="85" t="s">
        <v>1917</v>
      </c>
      <c r="C969" s="50" t="s">
        <v>1918</v>
      </c>
      <c r="D969" s="242">
        <v>1436.7</v>
      </c>
      <c r="E969" s="242">
        <v>27247.03</v>
      </c>
      <c r="F969" s="52">
        <f t="shared" si="190"/>
        <v>1896.5010092573254</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25206.560000000001</v>
      </c>
      <c r="E987" s="245">
        <v>118089.95</v>
      </c>
      <c r="F987" s="52">
        <f t="shared" si="192"/>
        <v>468.48895684298054</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E266" sqref="E266"/>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251252579.76999998</v>
      </c>
      <c r="E6" s="229">
        <f t="shared" si="0"/>
        <v>194332904.41</v>
      </c>
      <c r="F6" s="230">
        <f t="shared" ref="F6:F260" si="1">IF(D6&gt;0,IF(E6/D6&gt;=100,"&gt;&gt;100",E6/D6*100),"-")</f>
        <v>77.345635450945409</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213628504.97999999</v>
      </c>
      <c r="E7" s="104">
        <f t="shared" si="2"/>
        <v>160976277.18000001</v>
      </c>
      <c r="F7" s="93">
        <f t="shared" si="1"/>
        <v>75.353369717711914</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41669310.140000001</v>
      </c>
      <c r="E8" s="104">
        <f>E9+E10-E11</f>
        <v>32596181.809999999</v>
      </c>
      <c r="F8" s="93">
        <f t="shared" si="1"/>
        <v>78.225873431750543</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39697152.170000002</v>
      </c>
      <c r="E9" s="247">
        <v>31004989.34</v>
      </c>
      <c r="F9" s="93">
        <f t="shared" si="1"/>
        <v>78.103812604046553</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3142313.26</v>
      </c>
      <c r="E10" s="247">
        <v>2381021.98</v>
      </c>
      <c r="F10" s="93">
        <f t="shared" si="1"/>
        <v>75.772903049137767</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1170155.29</v>
      </c>
      <c r="E11" s="247">
        <v>789829.51</v>
      </c>
      <c r="F11" s="93">
        <f t="shared" si="1"/>
        <v>67.497836975124898</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166370470.25999996</v>
      </c>
      <c r="E12" s="104">
        <f t="shared" si="3"/>
        <v>116450238.81000002</v>
      </c>
      <c r="F12" s="93">
        <f t="shared" si="1"/>
        <v>69.994536066415066</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140153261.23999998</v>
      </c>
      <c r="E13" s="104">
        <f t="shared" si="4"/>
        <v>99113732.770000011</v>
      </c>
      <c r="F13" s="93">
        <f t="shared" si="1"/>
        <v>70.71810665916405</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613947.56000000006</v>
      </c>
      <c r="E14" s="247">
        <v>2747293.18</v>
      </c>
      <c r="F14" s="93">
        <f t="shared" si="1"/>
        <v>447.48010400106483</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179728750.65000001</v>
      </c>
      <c r="E15" s="247">
        <v>127166161.27</v>
      </c>
      <c r="F15" s="93">
        <f t="shared" si="1"/>
        <v>70.754490202650274</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251895.54</v>
      </c>
      <c r="E16" s="247">
        <v>65655.59</v>
      </c>
      <c r="F16" s="93">
        <f t="shared" si="1"/>
        <v>26.06460995696867</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11572057.640000001</v>
      </c>
      <c r="E17" s="247">
        <v>11260103.02</v>
      </c>
      <c r="F17" s="93">
        <f t="shared" si="1"/>
        <v>97.304242428574696</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52013390.149999999</v>
      </c>
      <c r="E18" s="247">
        <v>42125480.289999999</v>
      </c>
      <c r="F18" s="93">
        <f t="shared" si="1"/>
        <v>80.989683941991615</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20132598.210000008</v>
      </c>
      <c r="E19" s="104">
        <f t="shared" si="5"/>
        <v>10502638.93</v>
      </c>
      <c r="F19" s="93">
        <f t="shared" si="1"/>
        <v>52.167329921595829</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14821693.93</v>
      </c>
      <c r="E20" s="247">
        <v>13208097.970000001</v>
      </c>
      <c r="F20" s="93">
        <f t="shared" si="1"/>
        <v>89.113282411438917</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1184673.1000000001</v>
      </c>
      <c r="E21" s="247">
        <v>972384.76</v>
      </c>
      <c r="F21" s="93">
        <f t="shared" si="1"/>
        <v>82.080428769759351</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4285051.05</v>
      </c>
      <c r="E22" s="247">
        <v>3061588.57</v>
      </c>
      <c r="F22" s="93">
        <f t="shared" si="1"/>
        <v>71.448123587699143</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47486393.289999999</v>
      </c>
      <c r="E23" s="247">
        <v>10491392.57</v>
      </c>
      <c r="F23" s="93">
        <f t="shared" si="1"/>
        <v>22.093471083240487</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5271424.8099999996</v>
      </c>
      <c r="E24" s="247">
        <v>4989141.59</v>
      </c>
      <c r="F24" s="93">
        <f t="shared" si="1"/>
        <v>94.64502994589806</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1316296.27</v>
      </c>
      <c r="E25" s="247">
        <v>1395655.4</v>
      </c>
      <c r="F25" s="93">
        <f t="shared" si="1"/>
        <v>106.02897172989785</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14875003.310000001</v>
      </c>
      <c r="E26" s="247">
        <v>13525400.310000001</v>
      </c>
      <c r="F26" s="93">
        <f t="shared" si="1"/>
        <v>90.927040674386234</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69107937.549999997</v>
      </c>
      <c r="E28" s="247">
        <v>37141022.240000002</v>
      </c>
      <c r="F28" s="93">
        <f t="shared" si="1"/>
        <v>53.743496849588738</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2098899.7599999998</v>
      </c>
      <c r="E29" s="104">
        <f t="shared" si="6"/>
        <v>2001947.58</v>
      </c>
      <c r="F29" s="93">
        <f t="shared" si="1"/>
        <v>95.380809419883889</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5448027.29</v>
      </c>
      <c r="E30" s="247">
        <v>5843046.7000000002</v>
      </c>
      <c r="F30" s="93">
        <f t="shared" si="1"/>
        <v>107.25068706474855</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724633.98</v>
      </c>
      <c r="E32" s="247">
        <v>727876.91</v>
      </c>
      <c r="F32" s="93">
        <f t="shared" si="1"/>
        <v>100.44752662578699</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4073761.51</v>
      </c>
      <c r="E34" s="247">
        <v>4568976.03</v>
      </c>
      <c r="F34" s="93">
        <f t="shared" si="1"/>
        <v>112.15619811774403</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1862624.23</v>
      </c>
      <c r="E35" s="104">
        <f t="shared" si="7"/>
        <v>2066558.0799999998</v>
      </c>
      <c r="F35" s="93">
        <f t="shared" si="1"/>
        <v>110.94873816819187</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2783920.43</v>
      </c>
      <c r="E36" s="247">
        <v>3237113.96</v>
      </c>
      <c r="F36" s="93">
        <f t="shared" si="1"/>
        <v>116.27896850485773</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207914.03</v>
      </c>
      <c r="E37" s="247">
        <v>226104.26</v>
      </c>
      <c r="F37" s="93">
        <f t="shared" si="1"/>
        <v>108.74891896424693</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342536.06</v>
      </c>
      <c r="E38" s="247">
        <v>342536.06</v>
      </c>
      <c r="F38" s="93">
        <f t="shared" si="1"/>
        <v>100</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26666.69</v>
      </c>
      <c r="E39" s="247">
        <v>26666.69</v>
      </c>
      <c r="F39" s="93">
        <f t="shared" si="1"/>
        <v>100</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1498412.98</v>
      </c>
      <c r="E40" s="247">
        <v>1765862.89</v>
      </c>
      <c r="F40" s="93">
        <f t="shared" si="1"/>
        <v>117.84887835128069</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491.17000000000007</v>
      </c>
      <c r="E41" s="104">
        <f t="shared" si="8"/>
        <v>491.17000000000007</v>
      </c>
      <c r="F41" s="93">
        <f t="shared" si="1"/>
        <v>100</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9903.58</v>
      </c>
      <c r="E42" s="247">
        <v>9903.58</v>
      </c>
      <c r="F42" s="93">
        <f t="shared" si="1"/>
        <v>100</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9412.41</v>
      </c>
      <c r="E44" s="247">
        <v>9412.41</v>
      </c>
      <c r="F44" s="93">
        <f t="shared" si="1"/>
        <v>100</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2122595.6500000004</v>
      </c>
      <c r="E45" s="104">
        <f t="shared" si="9"/>
        <v>2764870.2800000012</v>
      </c>
      <c r="F45" s="93">
        <f t="shared" si="1"/>
        <v>130.25892519849464</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1229051.42</v>
      </c>
      <c r="E47" s="247">
        <v>1240067.6100000001</v>
      </c>
      <c r="F47" s="93">
        <f t="shared" si="1"/>
        <v>100.8963164454096</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919082.01</v>
      </c>
      <c r="E48" s="247">
        <v>1034045.22</v>
      </c>
      <c r="F48" s="93">
        <f t="shared" si="1"/>
        <v>112.50848224088294</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9065023.4000000004</v>
      </c>
      <c r="E49" s="247">
        <v>9665499.6400000006</v>
      </c>
      <c r="F49" s="93">
        <f t="shared" si="1"/>
        <v>106.62410027535066</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9090561.1799999997</v>
      </c>
      <c r="E50" s="247">
        <v>9174742.1899999995</v>
      </c>
      <c r="F50" s="93">
        <f t="shared" si="1"/>
        <v>100.92602654922125</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2369.87</v>
      </c>
      <c r="E51" s="247">
        <v>1323.52</v>
      </c>
      <c r="F51" s="93">
        <f t="shared" si="1"/>
        <v>55.847789119234392</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46591.740000000224</v>
      </c>
      <c r="E52" s="104">
        <f t="shared" si="10"/>
        <v>21344.010000000242</v>
      </c>
      <c r="F52" s="93">
        <f t="shared" si="1"/>
        <v>45.810716663511904</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42213.24</v>
      </c>
      <c r="E53" s="247">
        <v>14563.61</v>
      </c>
      <c r="F53" s="93">
        <f t="shared" si="1"/>
        <v>34.500099968635432</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6064892.8399999999</v>
      </c>
      <c r="E54" s="247">
        <v>3498097.43</v>
      </c>
      <c r="F54" s="93">
        <f t="shared" si="1"/>
        <v>57.677811006467849</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6060514.3399999999</v>
      </c>
      <c r="E55" s="247">
        <v>3491317.03</v>
      </c>
      <c r="F55" s="93">
        <f t="shared" si="1"/>
        <v>57.607602822700358</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3553649.4</v>
      </c>
      <c r="E56" s="104">
        <f t="shared" si="11"/>
        <v>11497346.300000001</v>
      </c>
      <c r="F56" s="93">
        <f t="shared" si="1"/>
        <v>323.53631452782037</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3009056.48</v>
      </c>
      <c r="E57" s="247">
        <v>11474368.6</v>
      </c>
      <c r="F57" s="93">
        <f t="shared" si="1"/>
        <v>381.32779082963577</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535499.12</v>
      </c>
      <c r="E58" s="247">
        <v>13883.9</v>
      </c>
      <c r="F58" s="93">
        <f t="shared" si="1"/>
        <v>2.5927026733489309</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9093.7999999999993</v>
      </c>
      <c r="E61" s="247">
        <v>9093.7999999999993</v>
      </c>
      <c r="F61" s="93">
        <f t="shared" si="1"/>
        <v>100</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1986113.57</v>
      </c>
      <c r="E63" s="104">
        <f t="shared" si="12"/>
        <v>409842.73</v>
      </c>
      <c r="F63" s="93">
        <f t="shared" si="1"/>
        <v>20.635412606339525</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1986113.57</v>
      </c>
      <c r="E64" s="247">
        <v>409842.73</v>
      </c>
      <c r="F64" s="93">
        <f t="shared" si="1"/>
        <v>20.635412606339525</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37624074.789999999</v>
      </c>
      <c r="E68" s="104">
        <f t="shared" si="13"/>
        <v>33356627.229999993</v>
      </c>
      <c r="F68" s="93">
        <f t="shared" si="1"/>
        <v>88.657667773044508</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14632474.27</v>
      </c>
      <c r="E69" s="104">
        <f t="shared" si="14"/>
        <v>18102950.609999999</v>
      </c>
      <c r="F69" s="93">
        <f t="shared" si="1"/>
        <v>123.71763159095582</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14615273.91</v>
      </c>
      <c r="E70" s="104">
        <f t="shared" si="15"/>
        <v>18068201.59</v>
      </c>
      <c r="F70" s="93">
        <f t="shared" si="1"/>
        <v>123.62547360564658</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14612311.59</v>
      </c>
      <c r="E72" s="247">
        <v>18068201.59</v>
      </c>
      <c r="F72" s="93">
        <f t="shared" si="1"/>
        <v>123.65053591086199</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2962.32</v>
      </c>
      <c r="E74" s="247">
        <v>0</v>
      </c>
      <c r="F74" s="93">
        <f t="shared" si="1"/>
        <v>0</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6668.59</v>
      </c>
      <c r="E75" s="247">
        <v>28731.14</v>
      </c>
      <c r="F75" s="93">
        <f t="shared" si="1"/>
        <v>430.84280185166574</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10531.77</v>
      </c>
      <c r="E76" s="247">
        <v>6017.88</v>
      </c>
      <c r="F76" s="93">
        <f t="shared" si="1"/>
        <v>57.140252778023068</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1339682.6400000001</v>
      </c>
      <c r="E78" s="104">
        <f>E79+SUM(E82:E84)-E85+E86</f>
        <v>952996.65</v>
      </c>
      <c r="F78" s="93">
        <f t="shared" si="1"/>
        <v>71.13600053815729</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14241.58</v>
      </c>
      <c r="E82" s="247">
        <v>0</v>
      </c>
      <c r="F82" s="93">
        <f t="shared" si="1"/>
        <v>0</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3622.33</v>
      </c>
      <c r="E83" s="247">
        <v>2758.58</v>
      </c>
      <c r="F83" s="93">
        <f t="shared" si="1"/>
        <v>76.154850607205859</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72388.67</v>
      </c>
      <c r="E84" s="247">
        <v>64761.59</v>
      </c>
      <c r="F84" s="93">
        <f t="shared" si="1"/>
        <v>89.463710273997293</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1249430.06</v>
      </c>
      <c r="E86" s="247">
        <v>885476.48</v>
      </c>
      <c r="F86" s="93">
        <f t="shared" si="1"/>
        <v>70.870431915172588</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26446.26999999999</v>
      </c>
      <c r="E87" s="104">
        <f t="shared" si="17"/>
        <v>26446.26999999999</v>
      </c>
      <c r="F87" s="93">
        <f t="shared" si="1"/>
        <v>100</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81376.62999999999</v>
      </c>
      <c r="E88" s="104">
        <f t="shared" si="18"/>
        <v>81376.62999999999</v>
      </c>
      <c r="F88" s="93">
        <f t="shared" si="1"/>
        <v>100</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2215.48</v>
      </c>
      <c r="E89" s="247">
        <v>2215.48</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79161.149999999994</v>
      </c>
      <c r="E94" s="247">
        <v>79161.149999999994</v>
      </c>
      <c r="F94" s="93">
        <f t="shared" si="1"/>
        <v>100</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54930.36</v>
      </c>
      <c r="E117" s="247">
        <v>54930.36</v>
      </c>
      <c r="F117" s="93">
        <f t="shared" si="1"/>
        <v>100</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17566.330000000002</v>
      </c>
      <c r="E118" s="104">
        <f t="shared" si="20"/>
        <v>17566.330000000002</v>
      </c>
      <c r="F118" s="93">
        <f t="shared" si="1"/>
        <v>100</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17566.330000000002</v>
      </c>
      <c r="E119" s="104">
        <f t="shared" si="21"/>
        <v>17566.330000000002</v>
      </c>
      <c r="F119" s="93">
        <f t="shared" si="1"/>
        <v>100</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17566.330000000002</v>
      </c>
      <c r="E123" s="247">
        <v>17566.330000000002</v>
      </c>
      <c r="F123" s="93">
        <f t="shared" si="1"/>
        <v>100</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3869296.9</v>
      </c>
      <c r="E134" s="104">
        <f t="shared" si="23"/>
        <v>3875574.24</v>
      </c>
      <c r="F134" s="93">
        <f t="shared" si="1"/>
        <v>100.16223464268148</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3869296.9</v>
      </c>
      <c r="E135" s="104">
        <f t="shared" si="24"/>
        <v>3875574.24</v>
      </c>
      <c r="F135" s="93">
        <f t="shared" si="1"/>
        <v>100.16223464268148</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3859276.32</v>
      </c>
      <c r="E138" s="247">
        <v>3859274.24</v>
      </c>
      <c r="F138" s="93">
        <f t="shared" si="1"/>
        <v>99.999946103885108</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10020.58</v>
      </c>
      <c r="E140" s="247">
        <v>16300</v>
      </c>
      <c r="F140" s="93">
        <f t="shared" si="1"/>
        <v>162.66523494648015</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11946392.009999998</v>
      </c>
      <c r="E146" s="104">
        <f t="shared" si="26"/>
        <v>4066811.6500000004</v>
      </c>
      <c r="F146" s="93">
        <f t="shared" si="1"/>
        <v>34.042174797175448</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159466.12</v>
      </c>
      <c r="E147" s="247">
        <v>142577.38</v>
      </c>
      <c r="F147" s="93">
        <f t="shared" si="1"/>
        <v>89.409198643573944</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3440513.2299999995</v>
      </c>
      <c r="E149" s="104">
        <f t="shared" si="27"/>
        <v>1102863.72</v>
      </c>
      <c r="F149" s="93">
        <f t="shared" si="1"/>
        <v>32.055209390954737</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841990.83</v>
      </c>
      <c r="E150" s="247">
        <v>222729.65</v>
      </c>
      <c r="F150" s="93">
        <f t="shared" si="1"/>
        <v>26.452740583884982</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144537.79</v>
      </c>
      <c r="E151" s="247">
        <v>193424.67</v>
      </c>
      <c r="F151" s="93">
        <f t="shared" si="1"/>
        <v>133.82290541456319</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53209.31</v>
      </c>
      <c r="E155" s="247">
        <v>70146.179999999993</v>
      </c>
      <c r="F155" s="93">
        <f t="shared" si="1"/>
        <v>131.83065144050917</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2400775.2999999998</v>
      </c>
      <c r="E157" s="247">
        <v>616563.22</v>
      </c>
      <c r="F157" s="93">
        <f t="shared" si="1"/>
        <v>25.681837862960354</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1800527.3</v>
      </c>
      <c r="E158" s="247">
        <v>1326604.57</v>
      </c>
      <c r="F158" s="93">
        <f t="shared" si="1"/>
        <v>73.678670131799734</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1074117.58</v>
      </c>
      <c r="E159" s="247">
        <v>333141.96999999997</v>
      </c>
      <c r="F159" s="93">
        <f t="shared" si="1"/>
        <v>31.015409877194262</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1568407.7</v>
      </c>
      <c r="E160" s="247">
        <v>603278.14</v>
      </c>
      <c r="F160" s="93">
        <f t="shared" si="1"/>
        <v>38.464369946666295</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4710120.3</v>
      </c>
      <c r="E161" s="247">
        <v>1715978.57</v>
      </c>
      <c r="F161" s="93">
        <f t="shared" si="1"/>
        <v>36.431735512148173</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145614.32</v>
      </c>
      <c r="E162" s="247">
        <v>1723.97</v>
      </c>
      <c r="F162" s="93">
        <f t="shared" si="1"/>
        <v>1.1839288883126329</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952374.54</v>
      </c>
      <c r="E163" s="247">
        <v>1159356.67</v>
      </c>
      <c r="F163" s="93">
        <f t="shared" si="1"/>
        <v>121.73326998010677</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24476.12</v>
      </c>
      <c r="E164" s="104">
        <f t="shared" si="28"/>
        <v>17328.77</v>
      </c>
      <c r="F164" s="93">
        <f t="shared" si="1"/>
        <v>70.798680509819363</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24476.12</v>
      </c>
      <c r="E166" s="247">
        <v>17328.77</v>
      </c>
      <c r="F166" s="93">
        <f t="shared" si="1"/>
        <v>70.798680509819363</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5767740.25</v>
      </c>
      <c r="E170" s="104">
        <f t="shared" si="29"/>
        <v>6296952.71</v>
      </c>
      <c r="F170" s="93">
        <f t="shared" si="1"/>
        <v>109.17538649560372</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358660.72</v>
      </c>
      <c r="E171" s="247">
        <v>401072.18</v>
      </c>
      <c r="F171" s="93">
        <f t="shared" si="1"/>
        <v>111.82495256241052</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5409079.5300000003</v>
      </c>
      <c r="E173" s="247">
        <v>5895880.5300000003</v>
      </c>
      <c r="F173" s="93">
        <f t="shared" si="1"/>
        <v>108.99970128559009</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251252579.77000001</v>
      </c>
      <c r="E175" s="104">
        <f t="shared" si="30"/>
        <v>194332904.41</v>
      </c>
      <c r="F175" s="93">
        <f t="shared" si="1"/>
        <v>77.345635450945394</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36974762.850000001</v>
      </c>
      <c r="E176" s="104">
        <f t="shared" si="31"/>
        <v>35209315.379999995</v>
      </c>
      <c r="F176" s="93">
        <f t="shared" si="1"/>
        <v>95.22526357461139</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31352375.57</v>
      </c>
      <c r="E177" s="104">
        <f t="shared" si="32"/>
        <v>25834989.469999999</v>
      </c>
      <c r="F177" s="93">
        <f t="shared" si="1"/>
        <v>82.402015797235478</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11062393.859999999</v>
      </c>
      <c r="E178" s="247">
        <v>9387860.3699999992</v>
      </c>
      <c r="F178" s="93">
        <f t="shared" si="1"/>
        <v>84.862828866951943</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9750607.7699999996</v>
      </c>
      <c r="E179" s="247">
        <v>4379484.5</v>
      </c>
      <c r="F179" s="93">
        <f t="shared" si="1"/>
        <v>44.914989950416192</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8514.77</v>
      </c>
      <c r="E180" s="104">
        <f t="shared" si="33"/>
        <v>6009.85</v>
      </c>
      <c r="F180" s="93">
        <f t="shared" si="1"/>
        <v>70.58147195990027</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943.81</v>
      </c>
      <c r="E182" s="247">
        <v>0</v>
      </c>
      <c r="F182" s="93">
        <f t="shared" si="1"/>
        <v>0</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7570.96</v>
      </c>
      <c r="E183" s="247">
        <v>6009.85</v>
      </c>
      <c r="F183" s="93">
        <f t="shared" si="1"/>
        <v>79.380289950019559</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165192.15</v>
      </c>
      <c r="E186" s="247">
        <v>0</v>
      </c>
      <c r="F186" s="93">
        <f t="shared" si="1"/>
        <v>0</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21020.87</v>
      </c>
      <c r="E187" s="247">
        <v>5076.49</v>
      </c>
      <c r="F187" s="93">
        <f t="shared" si="1"/>
        <v>24.149761641644709</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10344646.15</v>
      </c>
      <c r="E188" s="247">
        <v>12056558.26</v>
      </c>
      <c r="F188" s="93">
        <f t="shared" si="1"/>
        <v>116.54877397618864</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768656.96</v>
      </c>
      <c r="E189" s="247">
        <v>287201.23</v>
      </c>
      <c r="F189" s="93">
        <f t="shared" si="1"/>
        <v>37.364031674155399</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4787533.03</v>
      </c>
      <c r="E206" s="104">
        <f t="shared" si="37"/>
        <v>9030584.3899999987</v>
      </c>
      <c r="F206" s="93">
        <f t="shared" si="1"/>
        <v>188.62709318999725</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4787533.03</v>
      </c>
      <c r="E207" s="104">
        <f t="shared" si="38"/>
        <v>9030584.3899999987</v>
      </c>
      <c r="F207" s="93">
        <f t="shared" si="1"/>
        <v>188.62709318999725</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1549324.1</v>
      </c>
      <c r="E208" s="247">
        <v>1416402.78</v>
      </c>
      <c r="F208" s="93">
        <f t="shared" si="1"/>
        <v>91.420689835006101</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3051171.88</v>
      </c>
      <c r="E212" s="247">
        <v>7496091.6600000001</v>
      </c>
      <c r="F212" s="93">
        <f t="shared" si="1"/>
        <v>245.67910149984735</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159790.01999999999</v>
      </c>
      <c r="E214" s="247">
        <v>118089.95</v>
      </c>
      <c r="F214" s="93">
        <f t="shared" si="1"/>
        <v>73.903207471905944</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27247.03</v>
      </c>
      <c r="E217" s="247">
        <v>0</v>
      </c>
      <c r="F217" s="93">
        <f t="shared" si="1"/>
        <v>0</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66197.289999999994</v>
      </c>
      <c r="E234" s="104">
        <f t="shared" si="40"/>
        <v>56540.29</v>
      </c>
      <c r="F234" s="93">
        <f t="shared" si="1"/>
        <v>85.411789515854807</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0</v>
      </c>
      <c r="E235" s="247">
        <v>0</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66197.289999999994</v>
      </c>
      <c r="E236" s="247">
        <v>56540.29</v>
      </c>
      <c r="F236" s="93">
        <f t="shared" si="1"/>
        <v>85.411789515854807</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214277816.92000002</v>
      </c>
      <c r="E237" s="104">
        <f t="shared" si="41"/>
        <v>159123589.03</v>
      </c>
      <c r="F237" s="93">
        <f t="shared" si="1"/>
        <v>74.260411701603402</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210972145.21000001</v>
      </c>
      <c r="E238" s="104">
        <f t="shared" si="42"/>
        <v>155555642.88</v>
      </c>
      <c r="F238" s="93">
        <f t="shared" si="1"/>
        <v>73.732787200490918</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215841726.17000002</v>
      </c>
      <c r="E239" s="104">
        <f t="shared" si="43"/>
        <v>164668381.78</v>
      </c>
      <c r="F239" s="93">
        <f t="shared" si="1"/>
        <v>76.291264299056266</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189855873.80000001</v>
      </c>
      <c r="E240" s="247">
        <v>145362272.06999999</v>
      </c>
      <c r="F240" s="93">
        <f t="shared" si="1"/>
        <v>76.564537699333485</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25985852.370000001</v>
      </c>
      <c r="E241" s="247">
        <v>19306109.710000001</v>
      </c>
      <c r="F241" s="93">
        <f t="shared" si="1"/>
        <v>74.294694802039317</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4869580.96</v>
      </c>
      <c r="E242" s="104">
        <f t="shared" si="44"/>
        <v>9112738.9000000004</v>
      </c>
      <c r="F242" s="93">
        <f t="shared" si="1"/>
        <v>187.13599742676831</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3320198.46</v>
      </c>
      <c r="E243" s="247">
        <v>7696171.4100000001</v>
      </c>
      <c r="F243" s="93">
        <f t="shared" si="1"/>
        <v>231.7985356212713</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1549382.5</v>
      </c>
      <c r="E244" s="247">
        <v>1416567.49</v>
      </c>
      <c r="F244" s="93">
        <f t="shared" si="1"/>
        <v>91.427874653289294</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-8586962.879999999</v>
      </c>
      <c r="E245" s="104">
        <f t="shared" si="45"/>
        <v>-401612.38999999873</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13397363.73</v>
      </c>
      <c r="E246" s="104">
        <f t="shared" si="46"/>
        <v>13085041.640000001</v>
      </c>
      <c r="F246" s="93">
        <f t="shared" si="1"/>
        <v>97.668779498009499</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12125776.42</v>
      </c>
      <c r="E247" s="247">
        <v>9940046.8300000001</v>
      </c>
      <c r="F247" s="93">
        <f t="shared" si="1"/>
        <v>81.974518461391852</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1271587.31</v>
      </c>
      <c r="E249" s="247">
        <v>3144994.81</v>
      </c>
      <c r="F249" s="93">
        <f t="shared" si="1"/>
        <v>247.32826328693073</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21984326.609999999</v>
      </c>
      <c r="E250" s="104">
        <f t="shared" si="47"/>
        <v>13486654.029999999</v>
      </c>
      <c r="F250" s="93">
        <f t="shared" si="1"/>
        <v>61.346677882165977</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21984326.609999999</v>
      </c>
      <c r="E252" s="247">
        <v>13486654.029999999</v>
      </c>
      <c r="F252" s="93">
        <f t="shared" si="1"/>
        <v>61.346677882165977</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11866450.800000001</v>
      </c>
      <c r="E255" s="247">
        <v>3950389.85</v>
      </c>
      <c r="F255" s="93">
        <f t="shared" si="1"/>
        <v>33.290407692921967</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26183.79</v>
      </c>
      <c r="E256" s="247">
        <v>19168.689999999999</v>
      </c>
      <c r="F256" s="93">
        <f t="shared" si="1"/>
        <v>73.208233032727492</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33576816.229999997</v>
      </c>
      <c r="E259" s="104">
        <f t="shared" si="49"/>
        <v>37377738.140000001</v>
      </c>
      <c r="F259" s="93">
        <f t="shared" si="1"/>
        <v>111.32007836586955</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33576816.229999997</v>
      </c>
      <c r="E260" s="248">
        <v>37377738.140000001</v>
      </c>
      <c r="F260" s="97">
        <f t="shared" si="1"/>
        <v>111.32007836586955</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54930.36</v>
      </c>
      <c r="E262" s="247">
        <v>54930.36</v>
      </c>
      <c r="F262" s="93">
        <f t="shared" ref="F262:F322" si="50">IF(D262&gt;0,IF(E262/D262&gt;=100,"&gt;&gt;100",E262/D262*100),"-")</f>
        <v>100</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26446.27</v>
      </c>
      <c r="E263" s="247">
        <v>26446.27</v>
      </c>
      <c r="F263" s="93">
        <f t="shared" si="50"/>
        <v>100</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5125649.46</v>
      </c>
      <c r="E264" s="247">
        <v>2361408.79</v>
      </c>
      <c r="F264" s="93">
        <f t="shared" si="50"/>
        <v>46.070430848386579</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7773117.0899999999</v>
      </c>
      <c r="E265" s="247">
        <v>2864759.53</v>
      </c>
      <c r="F265" s="93">
        <f t="shared" si="50"/>
        <v>36.85470702204487</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19091.54</v>
      </c>
      <c r="E266" s="247">
        <v>16089.41</v>
      </c>
      <c r="F266" s="93">
        <f t="shared" si="50"/>
        <v>84.275076814128141</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5384.58</v>
      </c>
      <c r="E267" s="247">
        <v>1239.3599999999999</v>
      </c>
      <c r="F267" s="93">
        <f t="shared" si="50"/>
        <v>23.016836967785785</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434934.95</v>
      </c>
      <c r="E268" s="247">
        <v>217929.07</v>
      </c>
      <c r="F268" s="93">
        <f t="shared" si="50"/>
        <v>50.106129663757756</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246156.04</v>
      </c>
      <c r="E269" s="247">
        <v>93024.24</v>
      </c>
      <c r="F269" s="93">
        <f t="shared" si="50"/>
        <v>37.790760689845357</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568339.06999999995</v>
      </c>
      <c r="E271" s="247">
        <v>574523.17000000004</v>
      </c>
      <c r="F271" s="93">
        <f t="shared" si="50"/>
        <v>101.08810045383649</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341850.96</v>
      </c>
      <c r="E287" s="247">
        <v>3324464.64</v>
      </c>
      <c r="F287" s="93">
        <f t="shared" si="50"/>
        <v>972.48948489131055</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31010524.609999999</v>
      </c>
      <c r="E288" s="247">
        <v>22510524.829999998</v>
      </c>
      <c r="F288" s="93">
        <f t="shared" si="50"/>
        <v>72.58995167963397</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247104.53</v>
      </c>
      <c r="E289" s="247">
        <v>219396.2</v>
      </c>
      <c r="F289" s="93">
        <f t="shared" si="50"/>
        <v>88.786798040489188</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521552.43</v>
      </c>
      <c r="E290" s="247">
        <v>67805.03</v>
      </c>
      <c r="F290" s="93">
        <f t="shared" si="50"/>
        <v>13.000616256356048</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4787533.03</v>
      </c>
      <c r="E294" s="247">
        <v>9030584.3900000006</v>
      </c>
      <c r="F294" s="93">
        <f t="shared" si="50"/>
        <v>188.62709318999725</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7283333.2800000003</v>
      </c>
      <c r="E295" s="247">
        <v>9298595.5700000003</v>
      </c>
      <c r="F295" s="93">
        <f t="shared" si="50"/>
        <v>127.66950532847234</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2057256.63</v>
      </c>
      <c r="E296" s="247">
        <v>2230696.29</v>
      </c>
      <c r="F296" s="93">
        <f t="shared" si="50"/>
        <v>108.43062831689598</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290969.52</v>
      </c>
      <c r="E297" s="247">
        <v>251154.06</v>
      </c>
      <c r="F297" s="93">
        <f t="shared" si="50"/>
        <v>86.316278076136626</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202171.46</v>
      </c>
      <c r="E298" s="247">
        <v>143705.91</v>
      </c>
      <c r="F298" s="93">
        <f t="shared" si="50"/>
        <v>71.081205032599556</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980.09</v>
      </c>
      <c r="E299" s="247">
        <v>610.96</v>
      </c>
      <c r="F299" s="93">
        <f t="shared" si="50"/>
        <v>62.337132304176144</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57.48</v>
      </c>
      <c r="E301" s="247">
        <v>0</v>
      </c>
      <c r="F301" s="93">
        <f t="shared" si="50"/>
        <v>0</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90650</v>
      </c>
      <c r="E302" s="247">
        <v>25109.89</v>
      </c>
      <c r="F302" s="93">
        <f t="shared" si="50"/>
        <v>27.699823496966353</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159789.75</v>
      </c>
      <c r="E312" s="247">
        <v>118089.95</v>
      </c>
      <c r="F312" s="93">
        <f t="shared" si="50"/>
        <v>73.903332347663095</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12" workbookViewId="0">
      <selection activeCell="H148" sqref="H148"/>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13660620.329999998</v>
      </c>
      <c r="E5" s="79">
        <f t="shared" si="0"/>
        <v>19359085.460000001</v>
      </c>
      <c r="F5" s="80">
        <f t="shared" ref="F5:F141" si="1">IF(D5&gt;0,IF(E5/D5&gt;=100,"&gt;&gt;100",E5/D5*100),"-")</f>
        <v>141.71454145084203</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565001.09</v>
      </c>
      <c r="E6" s="81">
        <f t="shared" si="2"/>
        <v>1948349.8099999998</v>
      </c>
      <c r="F6" s="63">
        <f t="shared" si="1"/>
        <v>344.84000906971698</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283499.98</v>
      </c>
      <c r="E7" s="249">
        <v>324335.65999999997</v>
      </c>
      <c r="F7" s="63">
        <f t="shared" si="1"/>
        <v>114.40412094561701</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281501.11</v>
      </c>
      <c r="E8" s="249">
        <v>1624014.15</v>
      </c>
      <c r="F8" s="63">
        <f t="shared" si="1"/>
        <v>576.91216563941794</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12413029.379999999</v>
      </c>
      <c r="E13" s="81">
        <f t="shared" si="4"/>
        <v>16725718.140000001</v>
      </c>
      <c r="F13" s="63">
        <f t="shared" si="1"/>
        <v>134.7432413794867</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6885253.8600000003</v>
      </c>
      <c r="E14" s="249">
        <v>11804401.800000001</v>
      </c>
      <c r="F14" s="63">
        <f t="shared" si="1"/>
        <v>171.44468512015038</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5527775.5199999996</v>
      </c>
      <c r="E16" s="249">
        <v>4921316.34</v>
      </c>
      <c r="F16" s="63">
        <f t="shared" si="1"/>
        <v>89.02887467470822</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649689.86</v>
      </c>
      <c r="E19" s="249">
        <v>579617.51</v>
      </c>
      <c r="F19" s="63">
        <f t="shared" si="1"/>
        <v>89.21449228097849</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32900</v>
      </c>
      <c r="E21" s="249">
        <v>105400</v>
      </c>
      <c r="F21" s="63">
        <f t="shared" si="1"/>
        <v>320.36474164133739</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367551.37</v>
      </c>
      <c r="E28" s="81">
        <f t="shared" si="6"/>
        <v>350531.49</v>
      </c>
      <c r="F28" s="63">
        <f t="shared" si="1"/>
        <v>95.369387413791983</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367551.37</v>
      </c>
      <c r="E30" s="249">
        <v>350531.49</v>
      </c>
      <c r="F30" s="63">
        <f t="shared" si="1"/>
        <v>95.369387413791983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3894472.87</v>
      </c>
      <c r="E35" s="81">
        <f t="shared" si="7"/>
        <v>7345591.4099999992</v>
      </c>
      <c r="F35" s="63">
        <f t="shared" si="1"/>
        <v>188.61580643133351</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242176.57</v>
      </c>
      <c r="E36" s="81">
        <f t="shared" si="8"/>
        <v>206557.62</v>
      </c>
      <c r="F36" s="63">
        <f t="shared" si="1"/>
        <v>85.292156875456612</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242176.57</v>
      </c>
      <c r="E37" s="249">
        <v>206557.62</v>
      </c>
      <c r="F37" s="63">
        <f t="shared" si="1"/>
        <v>85.292156875456612</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1892209.5699999998</v>
      </c>
      <c r="E39" s="81">
        <f t="shared" si="9"/>
        <v>5178008.25</v>
      </c>
      <c r="F39" s="63">
        <f t="shared" si="1"/>
        <v>273.64877189581074</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1815269.43</v>
      </c>
      <c r="E40" s="249">
        <v>5019666.32</v>
      </c>
      <c r="F40" s="63">
        <f t="shared" si="1"/>
        <v>276.52458841881122</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76940.14</v>
      </c>
      <c r="E42" s="249">
        <v>158341.93</v>
      </c>
      <c r="F42" s="63">
        <f t="shared" si="1"/>
        <v>205.79885869716378</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1406488.66</v>
      </c>
      <c r="E54" s="81">
        <f t="shared" si="12"/>
        <v>1648093.84</v>
      </c>
      <c r="F54" s="63">
        <f t="shared" si="1"/>
        <v>117.17789747412539</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300345.27</v>
      </c>
      <c r="E55" s="249">
        <v>554580.72</v>
      </c>
      <c r="F55" s="63">
        <f t="shared" si="1"/>
        <v>184.64772892877585</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1106143.3899999999</v>
      </c>
      <c r="E56" s="249">
        <v>1093513.1200000001</v>
      </c>
      <c r="F56" s="63">
        <f t="shared" si="1"/>
        <v>98.858170639161003</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173550.58000000002</v>
      </c>
      <c r="E61" s="81">
        <f t="shared" si="13"/>
        <v>215193.56</v>
      </c>
      <c r="F61" s="63">
        <f t="shared" si="1"/>
        <v>123.99472246073738</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144911.22</v>
      </c>
      <c r="E64" s="249">
        <v>176150.56</v>
      </c>
      <c r="F64" s="63">
        <f t="shared" si="1"/>
        <v>121.55757159452524</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28639.360000000001</v>
      </c>
      <c r="E65" s="249">
        <v>39043</v>
      </c>
      <c r="F65" s="63">
        <f t="shared" si="1"/>
        <v>136.3263704216854</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83447.490000000005</v>
      </c>
      <c r="E66" s="81">
        <f t="shared" si="14"/>
        <v>33683.06</v>
      </c>
      <c r="F66" s="63">
        <f t="shared" si="1"/>
        <v>40.364377646349816</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83447.490000000005</v>
      </c>
      <c r="E68" s="249">
        <v>33683.06</v>
      </c>
      <c r="F68" s="63">
        <f t="shared" si="1"/>
        <v>40.364377646349816</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96600</v>
      </c>
      <c r="E74" s="249">
        <v>64055.08</v>
      </c>
      <c r="F74" s="63">
        <f t="shared" si="1"/>
        <v>66.309606625258795</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1866112.99</v>
      </c>
      <c r="E75" s="81">
        <f t="shared" si="15"/>
        <v>1723280.96</v>
      </c>
      <c r="F75" s="63">
        <f t="shared" si="1"/>
        <v>92.346013839172727</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1216493.6200000001</v>
      </c>
      <c r="E76" s="249">
        <v>566519.19999999995</v>
      </c>
      <c r="F76" s="63">
        <f t="shared" si="1"/>
        <v>46.569845553320697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249998.67</v>
      </c>
      <c r="E78" s="249">
        <v>323035.21999999997</v>
      </c>
      <c r="F78" s="63">
        <f t="shared" si="1"/>
        <v>129.21477542260521</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281647.28999999998</v>
      </c>
      <c r="E79" s="249">
        <v>666042.07999999996</v>
      </c>
      <c r="F79" s="63">
        <f t="shared" si="1"/>
        <v>236.48091199457309</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117973.41</v>
      </c>
      <c r="E81" s="249">
        <v>167684.46</v>
      </c>
      <c r="F81" s="63">
        <f t="shared" si="1"/>
        <v>142.13750369680758</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651230.38</v>
      </c>
      <c r="E82" s="81">
        <f t="shared" si="16"/>
        <v>720864.15</v>
      </c>
      <c r="F82" s="63">
        <f t="shared" si="1"/>
        <v>110.69264766179981</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408623.16</v>
      </c>
      <c r="E84" s="249">
        <v>501574.98</v>
      </c>
      <c r="F84" s="63">
        <f t="shared" si="1"/>
        <v>122.74756526282064</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90000</v>
      </c>
      <c r="E85" s="249">
        <v>70000</v>
      </c>
      <c r="F85" s="63">
        <f t="shared" si="1"/>
        <v>77.777777777777786</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152607.22</v>
      </c>
      <c r="E88" s="249">
        <v>149289.17000000001</v>
      </c>
      <c r="F88" s="63">
        <f t="shared" si="1"/>
        <v>97.825758178413849</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128916655.82000002</v>
      </c>
      <c r="E89" s="81">
        <f t="shared" si="17"/>
        <v>55439190.780000001</v>
      </c>
      <c r="F89" s="63">
        <f t="shared" si="1"/>
        <v>43.003900797277126</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381375.42</v>
      </c>
      <c r="E90" s="81">
        <f t="shared" si="18"/>
        <v>325071.5</v>
      </c>
      <c r="F90" s="63">
        <f t="shared" si="1"/>
        <v>85.236615406415027</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381375.42</v>
      </c>
      <c r="E91" s="249">
        <v>325071.5</v>
      </c>
      <c r="F91" s="63">
        <f t="shared" si="1"/>
        <v>85.236615406415027</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17672529.600000001</v>
      </c>
      <c r="E94" s="81">
        <f t="shared" si="19"/>
        <v>21320930.219999999</v>
      </c>
      <c r="F94" s="63">
        <f t="shared" si="1"/>
        <v>120.64447310361273</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17672529.600000001</v>
      </c>
      <c r="E95" s="249">
        <v>21320930.219999999</v>
      </c>
      <c r="F95" s="63">
        <f t="shared" si="1"/>
        <v>120.64447310361273</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v>0</v>
      </c>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104092741.33000001</v>
      </c>
      <c r="E99" s="81">
        <f t="shared" si="20"/>
        <v>25570067.199999999</v>
      </c>
      <c r="F99" s="63">
        <f t="shared" si="1"/>
        <v>24.564697666032728</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85845266.620000005</v>
      </c>
      <c r="E100" s="249">
        <v>0</v>
      </c>
      <c r="F100" s="63">
        <f t="shared" si="1"/>
        <v>0</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18247474.710000001</v>
      </c>
      <c r="E101" s="249">
        <v>25570067.199999999</v>
      </c>
      <c r="F101" s="63">
        <f t="shared" si="1"/>
        <v>140.12934724598941</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6732954.0599999996</v>
      </c>
      <c r="E104" s="249">
        <v>8223121.8600000003</v>
      </c>
      <c r="F104" s="63">
        <f t="shared" si="1"/>
        <v>122.13245162109425</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37055.410000000003</v>
      </c>
      <c r="E105" s="249">
        <v>0</v>
      </c>
      <c r="F105" s="63">
        <f t="shared" si="1"/>
        <v>0</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v>0</v>
      </c>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3016892.3600000003</v>
      </c>
      <c r="E107" s="81">
        <f t="shared" si="21"/>
        <v>3347176.83</v>
      </c>
      <c r="F107" s="63">
        <f t="shared" si="1"/>
        <v>110.94783739649232</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318280.94</v>
      </c>
      <c r="E108" s="249">
        <v>379480.29</v>
      </c>
      <c r="F108" s="63">
        <f t="shared" si="1"/>
        <v>119.22809138366877</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2366119.37</v>
      </c>
      <c r="E109" s="249">
        <v>2562341.36</v>
      </c>
      <c r="F109" s="63">
        <f t="shared" si="1"/>
        <v>108.2929877709424</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173606.16</v>
      </c>
      <c r="E111" s="249">
        <v>192878.1</v>
      </c>
      <c r="F111" s="63">
        <f t="shared" si="1"/>
        <v>111.10095402144718</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158885.89000000001</v>
      </c>
      <c r="E113" s="249">
        <v>212477.08</v>
      </c>
      <c r="F113" s="63">
        <f t="shared" si="1"/>
        <v>133.72935759116177</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75168844.780000001</v>
      </c>
      <c r="E114" s="81">
        <f t="shared" si="22"/>
        <v>84043884.280000001</v>
      </c>
      <c r="F114" s="63">
        <f t="shared" si="1"/>
        <v>111.80680576637165</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30930611.539999999</v>
      </c>
      <c r="E115" s="81">
        <f t="shared" si="23"/>
        <v>38126640.25</v>
      </c>
      <c r="F115" s="63">
        <f t="shared" si="1"/>
        <v>123.2650709175083</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5839.79</v>
      </c>
      <c r="E116" s="249">
        <v>7400</v>
      </c>
      <c r="F116" s="63">
        <f t="shared" si="1"/>
        <v>126.71688536745329</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30924771.75</v>
      </c>
      <c r="E117" s="249">
        <v>38119240.25</v>
      </c>
      <c r="F117" s="63">
        <f t="shared" si="1"/>
        <v>123.26441908176736</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35075412.039999999</v>
      </c>
      <c r="E118" s="81">
        <f t="shared" si="24"/>
        <v>34770646.719999999</v>
      </c>
      <c r="F118" s="63">
        <f t="shared" si="1"/>
        <v>99.131114070299603</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35075412.039999999</v>
      </c>
      <c r="E120" s="249">
        <v>34770646.719999999</v>
      </c>
      <c r="F120" s="63">
        <f t="shared" si="1"/>
        <v>99.131114070299603</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v>0</v>
      </c>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9162821.1999999993</v>
      </c>
      <c r="E126" s="249">
        <v>11101930.65</v>
      </c>
      <c r="F126" s="63">
        <f t="shared" si="1"/>
        <v>121.16279918241777</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v>44666.66</v>
      </c>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5218026.3600000003</v>
      </c>
      <c r="E129" s="81">
        <f t="shared" si="26"/>
        <v>5957400.8499999996</v>
      </c>
      <c r="F129" s="63">
        <f t="shared" si="1"/>
        <v>114.16961967972885</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v>0</v>
      </c>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4661313.2300000004</v>
      </c>
      <c r="E133" s="249">
        <v>5305698.46</v>
      </c>
      <c r="F133" s="63">
        <f t="shared" si="1"/>
        <v>113.82411346769759</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356362.35</v>
      </c>
      <c r="E135" s="249">
        <v>331155</v>
      </c>
      <c r="F135" s="63">
        <f t="shared" si="1"/>
        <v>92.926483395341847</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200350.78</v>
      </c>
      <c r="E138" s="249">
        <v>300505.65000000002</v>
      </c>
      <c r="F138" s="63">
        <f t="shared" si="1"/>
        <v>149.98975796350783</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0</v>
      </c>
      <c r="E140" s="249">
        <v>20041.740000000002</v>
      </c>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232760407.26000005</v>
      </c>
      <c r="E141" s="106">
        <f t="shared" si="28"/>
        <v>178287006.21000001</v>
      </c>
      <c r="F141" s="82">
        <f t="shared" si="1"/>
        <v>76.596792516713691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53" bottom="0.59"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13"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680888.12</v>
      </c>
      <c r="E5" s="107">
        <f t="shared" si="0"/>
        <v>368787.41</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54661.5</v>
      </c>
      <c r="E6" s="108">
        <f t="shared" si="1"/>
        <v>83055.56</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54661.5</v>
      </c>
      <c r="E7" s="108">
        <f t="shared" si="2"/>
        <v>9385.58</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270.73</v>
      </c>
      <c r="E8" s="250">
        <v>0</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54390.77</v>
      </c>
      <c r="E9" s="250">
        <v>9385.58</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73669.98</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73669.98</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626226.62</v>
      </c>
      <c r="E22" s="108">
        <f t="shared" si="3"/>
        <v>285731.84999999998</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626226.62</v>
      </c>
      <c r="E23" s="108">
        <f t="shared" si="4"/>
        <v>283929.70999999996</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0</v>
      </c>
      <c r="E24" s="250">
        <v>113165.62</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613407.64</v>
      </c>
      <c r="E25" s="250">
        <v>170764.09</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0</v>
      </c>
      <c r="E27" s="250">
        <v>0</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0</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12818.98</v>
      </c>
      <c r="E29" s="250">
        <v>0</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0</v>
      </c>
      <c r="E30" s="108">
        <f>SUM(E31:E37)</f>
        <v>1802.14</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0</v>
      </c>
      <c r="E36" s="250">
        <v>1802.14</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46693.229999999996</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1176.95</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1176.95</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45516.28</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0</v>
      </c>
      <c r="E45" s="250">
        <v>45516.28</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32"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71" workbookViewId="0">
      <selection activeCell="C78" sqref="C78"/>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27179147.16</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187048087.59000003</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224693.9</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162401436.65000001</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111888387.02</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36405301.850000001</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254550.18</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1267597.94</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478412.54</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2422949.4300000002</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3294966.55</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6389271.1399999997</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17020553.609999999</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7401403.4299999997</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7401403.4299999997</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179074459.66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279818.58</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158397544.96999997</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109990933.02</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35937673.270000003</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256554.07</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1267597.94</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478412.54</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2585935.7599999998</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3310855.19</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4569583.18</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17238744.309999999</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3158351.8</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3158351.8</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35152775.090000033</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2486934.69</v>
      </c>
      <c r="E43" s="37"/>
      <c r="F43" s="37"/>
      <c r="G43" s="37"/>
      <c r="H43" s="37"/>
      <c r="I43" s="37"/>
      <c r="J43" s="37"/>
      <c r="K43" s="37"/>
      <c r="L43" s="37"/>
      <c r="M43" s="37"/>
      <c r="N43" s="37"/>
      <c r="O43" s="37"/>
      <c r="P43" s="37"/>
      <c r="Q43" s="37"/>
      <c r="R43" s="37"/>
      <c r="S43" s="37"/>
      <c r="T43" s="37"/>
      <c r="U43" s="37"/>
    </row>
    <row r="44" spans="1:21" ht="24" x14ac:dyDescent="0.2">
      <c r="A44" s="84"/>
      <c r="B44" s="115" t="s">
        <v>2921</v>
      </c>
      <c r="C44" s="186" t="s">
        <v>2922</v>
      </c>
      <c r="D44" s="40">
        <f>SUM(D45:D48)</f>
        <v>47984.369999999995</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31780.3</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16204.07</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2223873.1199999996</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659.57</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65.09</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594.48</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2210060.02</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1141918.25</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894702.85</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107276.4</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66162.52</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3654.8999999999996</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2185.89</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1469.01</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0</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0</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0</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24"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0</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0</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9498.630000000001</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8025.3</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0</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0</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1473.33</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215077.2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115184.05</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69242.09</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8115</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22536.06</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32665840.400000002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32151.31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23531315.690000001</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71789.009999999995</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9030584.3900000006</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33"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311"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E4+E14+E20+E277+E312+E315+E317</f>
        <v>0</v>
      </c>
      <c r="F3" s="124">
        <f>F4+F14+F20+F277+F312+F315+F317</f>
        <v>5</v>
      </c>
      <c r="G3" s="124">
        <f>IF(RefStr!C12&lt;&gt;"",INT(VALUE(MID(RefStr!C12,1,4))),0)</f>
        <v>2024</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33273</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5</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3166</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3174</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3187</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O.K.</v>
      </c>
      <c r="C221" s="118" t="s">
        <v>3226</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Provjera</v>
      </c>
      <c r="C226" s="118" t="s">
        <v>3231</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Provjera</v>
      </c>
      <c r="C243" s="118" t="s">
        <v>3248</v>
      </c>
      <c r="D243" s="123"/>
      <c r="E243" s="71">
        <f t="shared" si="19"/>
        <v>0</v>
      </c>
      <c r="F243" s="71">
        <f t="shared" si="20"/>
        <v>1</v>
      </c>
      <c r="G243" s="71"/>
      <c r="H243" s="71"/>
      <c r="I243" s="71"/>
      <c r="J243" s="71"/>
      <c r="K243" s="71"/>
      <c r="L243" s="71">
        <f>IF(AND('PR-RAS'!D498&gt;0,SUM('PR-RAS'!D889:D890)=0),1,0)</f>
        <v>1</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Provjera</v>
      </c>
      <c r="C265" s="118" t="s">
        <v>3270</v>
      </c>
      <c r="D265" s="123"/>
      <c r="E265" s="71">
        <f t="shared" si="19"/>
        <v>0</v>
      </c>
      <c r="F265" s="71">
        <f t="shared" si="20"/>
        <v>1</v>
      </c>
      <c r="G265" s="71"/>
      <c r="H265" s="71"/>
      <c r="I265" s="71"/>
      <c r="J265" s="71"/>
      <c r="K265" s="71"/>
      <c r="L265" s="71">
        <f>IF(AND('PR-RAS'!D608&gt;0,SUM('PR-RAS'!D957:D958)=0),1,0)</f>
        <v>1</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Provjera</v>
      </c>
      <c r="C275" s="119" t="s">
        <v>3280</v>
      </c>
      <c r="D275" s="123"/>
      <c r="E275" s="71">
        <f>MAX(G275:K275)</f>
        <v>0</v>
      </c>
      <c r="F275" s="71">
        <f t="shared" si="20"/>
        <v>1</v>
      </c>
      <c r="G275" s="71">
        <f>IF(AND(OR(MAX('PR-RAS'!D653:E653,'PR-RAS'!D655:E655)&gt;10000,MAX('PR-RAS'!D654:E654,'PR-RAS'!D656:E656)&gt;35000),O3&lt;&gt;174,O3&lt;&gt;713,O3&lt;&gt;1222,O3&lt;&gt;47107),1,0)</f>
        <v>0</v>
      </c>
      <c r="H275" s="71">
        <f>IF(MAX('PR-RAS'!D653:E656)&gt;100000,1,0)</f>
        <v>0</v>
      </c>
      <c r="I275" s="71"/>
      <c r="J275" s="71"/>
      <c r="K275" s="71"/>
      <c r="L275" s="71">
        <f>IF(MAX('PR-RAS'!D653:E656)&gt;1000,1,0)</f>
        <v>1</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3284</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3285</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3286</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3287</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3288</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3289</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3290</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3291</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3292</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3293</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3294</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3295</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3296</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3297</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3298</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3299</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3300</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3301</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3302</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3303</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3304</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3305</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3306</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3307</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3308</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3309</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3310</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3311</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3312</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3313</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3314</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3315</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3281</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3316</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3281</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3317</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3281</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3318</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54" customHeight="1" x14ac:dyDescent="0.2">
      <c r="A57" s="306" t="s">
        <v>3424</v>
      </c>
      <c r="B57" s="374" t="s">
        <v>3425</v>
      </c>
      <c r="C57" s="375"/>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Biserka Galešić</cp:lastModifiedBy>
  <cp:lastPrinted>2025-02-26T16:16:01Z</cp:lastPrinted>
  <dcterms:created xsi:type="dcterms:W3CDTF">2022-04-01T05:14:30Z</dcterms:created>
  <dcterms:modified xsi:type="dcterms:W3CDTF">2025-02-28T08:31:32Z</dcterms:modified>
</cp:coreProperties>
</file>